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/>
  </bookViews>
  <sheets>
    <sheet name="стр.1" sheetId="1" r:id="rId1"/>
  </sheets>
  <definedNames>
    <definedName name="_xlnm.Print_Area" localSheetId="0">стр.1!$A$1:$G$49</definedName>
  </definedNames>
  <calcPr calcId="145621" refMode="R1C1"/>
</workbook>
</file>

<file path=xl/calcChain.xml><?xml version="1.0" encoding="utf-8"?>
<calcChain xmlns="http://schemas.openxmlformats.org/spreadsheetml/2006/main">
  <c r="F43" i="1" l="1"/>
  <c r="F34" i="1" l="1"/>
  <c r="F24" i="1" l="1"/>
  <c r="F48" i="1" l="1"/>
  <c r="G19" i="1" l="1"/>
  <c r="F45" i="1" l="1"/>
  <c r="I45" i="1" l="1"/>
  <c r="G45" i="1" s="1"/>
  <c r="F22" i="1"/>
  <c r="F23" i="1"/>
  <c r="F20" i="1"/>
  <c r="H50" i="1" l="1"/>
  <c r="F33" i="1"/>
  <c r="F25" i="1"/>
  <c r="F49" i="1"/>
  <c r="F50" i="1" s="1"/>
  <c r="F30" i="1"/>
  <c r="F29" i="1"/>
  <c r="F28" i="1"/>
  <c r="F27" i="1"/>
  <c r="F26" i="1"/>
  <c r="F18" i="1"/>
  <c r="F19" i="1" s="1"/>
  <c r="F21" i="1"/>
  <c r="G50" i="1" l="1"/>
</calcChain>
</file>

<file path=xl/sharedStrings.xml><?xml version="1.0" encoding="utf-8"?>
<sst xmlns="http://schemas.openxmlformats.org/spreadsheetml/2006/main" count="87" uniqueCount="79">
  <si>
    <t>к приказу ФАС России</t>
  </si>
  <si>
    <t>ИНФОРМАЦИЯ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</si>
  <si>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</si>
  <si>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</si>
  <si>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</si>
  <si>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Свободная мощность газораспреде-лительной сети, млн. куб. м в год</t>
  </si>
  <si>
    <t>ООО "Федерал-Могул Набережные Челны" Производственная база г.Н.Челны, район ВСО</t>
  </si>
  <si>
    <t>ООО ПКФ "Стройдеталь Трейд" Котельная РТ, г.Набережные Челны, площадка ВСО</t>
  </si>
  <si>
    <t>ООО "Автотехник" Производственные корпуса г. Набережные Челны, Промкомзона</t>
  </si>
  <si>
    <t xml:space="preserve">  ООО "СиЭнЭйч Индастриал (Руссия)Индастриал Оперейшнз" г.Наб.Челны, Про¬мышленная  зона, территория ПАО «КАМАЗ».</t>
  </si>
  <si>
    <t>ИК УУГ ГРПШ производственного корпуса ООО "СиЭнЭйч Индастриал (Руссия)Индастриал Оперейшнз"</t>
  </si>
  <si>
    <t xml:space="preserve">ИК УУГ ГРУ котельной ООО ПКФ "Стройдеталь Трейд"  </t>
  </si>
  <si>
    <t xml:space="preserve">ООО "Рототек-Кама" Производственный цех г.Набережные Челны, Промышленно-коммунальная зона, промзона  </t>
  </si>
  <si>
    <t xml:space="preserve">ИК УУГ  производственного цеха ООО "Рототек-Кама" , территория АО "КИП "Мастер"    </t>
  </si>
  <si>
    <t xml:space="preserve">ИК УУГ  ГРПШ производственного корпуса  ООО "ЦФ "КАМА", территория ПАО "КАМАЗ"   </t>
  </si>
  <si>
    <t xml:space="preserve"> ООО "ЦФ "КАМА", г.Набережные Челны, пр.Автозаводской,2 </t>
  </si>
  <si>
    <t>ИК УУГ ГРУ котельной ООО "ЧВК" РОС</t>
  </si>
  <si>
    <t xml:space="preserve">ООО«ИнтерТранс-КАМАЗ» котельная                             г. Набережные Челны, проезд Тозелеш, дом 4.  </t>
  </si>
  <si>
    <t>ИК УУГ ГРУ котельной ООО«ИнтерТранс-КАМАЗ»</t>
  </si>
  <si>
    <t>ИК УУГ ГРУ котельной ООО«Завод РЭО»</t>
  </si>
  <si>
    <t xml:space="preserve">  ПАО "КАМАЗ"                         г.Набережные Челны, пр.Автозаводской, 2</t>
  </si>
  <si>
    <t xml:space="preserve">ИК УУГ ГРУ производственного корпуса ООО "Автотехник" </t>
  </si>
  <si>
    <t>ООО " Автозапчасть КАМАЗ"       г.Набережные Челны, пр.Автозаводской, 2</t>
  </si>
  <si>
    <t xml:space="preserve">ИК УУГ  ГРПШ производственного корпуса № 504 ООО "АвтозапчастьКАМАЗ", территория ПАО "КАМАЗ"   </t>
  </si>
  <si>
    <t>ООО "ЧЕЛНЫВОДОКАНАЛ" Котельная районных очистных сооружений (РОС) 423807 г.Набережные Челны, РОС</t>
  </si>
  <si>
    <t>ИК УУГ МиниТЭС Автопроизводства ООО "Энергетическое партнерство"</t>
  </si>
  <si>
    <t>ООО "Энергетическое партнерство"   МиниТЭС    Автопроизводства               г.Набережные Челны, пр.Автозаводской, 2</t>
  </si>
  <si>
    <t xml:space="preserve">ИК УУГ ГРУ производственного корпуса ООО "Авторемстрой" </t>
  </si>
  <si>
    <t xml:space="preserve">ООО "Авторемстрой"       Производственный корпус                                         г. Набережные Челны, Промкомзона </t>
  </si>
  <si>
    <t>ООО "Хаер Апплаенсис РУС" Производственные корпуса г. Набережные Челны, Промкомзона</t>
  </si>
  <si>
    <t xml:space="preserve">ИК УУГ ГРУ производственных корпусов ООО "Хаер Апплаенсис РУС" </t>
  </si>
  <si>
    <t>ООО "ДАЙМЛЕР КАМАЗ РУС" г.Набережные челны, Производственный проезд, 47</t>
  </si>
  <si>
    <t>Номер группы газопотребления/транзит</t>
  </si>
  <si>
    <t xml:space="preserve">О НАЛИЧИИ (ОТСУТСТВИИ) ТЕХНИЧЕСКОЙ ВОЗМОЖНОСТИ ДОСТУПА </t>
  </si>
  <si>
    <t>Приложение № 4</t>
  </si>
  <si>
    <t>от 18.01.2019 № 38/19</t>
  </si>
  <si>
    <t>Форма №6</t>
  </si>
  <si>
    <t>АО "КИП "Мастер" г.Набережные Челны, Промзона, Производственный проезд, 45</t>
  </si>
  <si>
    <t>Точка выхода из газораспределительной сети</t>
  </si>
  <si>
    <t>ГАЗОРАСПРЕДЕЛИТЕЛЬНЫМ СЕТЯМ ООО "КАМАЗ-ЭНЕРГО"</t>
  </si>
  <si>
    <t xml:space="preserve"> </t>
  </si>
  <si>
    <t>К РЕГУЛИРУЕМЫМ УСЛУГАМ  ПО ТРАНСПОРТИРОВКЕ ГАЗА ПО</t>
  </si>
  <si>
    <t>Итого</t>
  </si>
  <si>
    <t>ИК УУГ ГРПШ  ООО "ДАЙМЛЕР КАМАЗ РУС"</t>
  </si>
  <si>
    <t xml:space="preserve"> ГГРП-1 ООО "КАМАЗ-Энерго"</t>
  </si>
  <si>
    <t xml:space="preserve"> ГГРП-2 ООО "КАМАЗ-Энерго"</t>
  </si>
  <si>
    <t xml:space="preserve"> ГГРП-3 ООО "КАМАЗ-Энерго"</t>
  </si>
  <si>
    <t xml:space="preserve">ИК УУГ ГГРП-1  ООО "КАМАЗ-Энерго"  территория ПАО "КАМАЗ"  </t>
  </si>
  <si>
    <t xml:space="preserve">ИК УУГ ГГРП-2 ООО "КАМАЗ-Энерго"  территория ПАО "КАМАЗ"  </t>
  </si>
  <si>
    <t xml:space="preserve">ИК УУГ ГГРП-3  ООО "КАМАЗ-Энерго"  территория ПАО "КАМАЗ"  </t>
  </si>
  <si>
    <t xml:space="preserve">ИК УУГ ГРУ котельной№3 АО "КИП "Мастер"  </t>
  </si>
  <si>
    <t>ИТОГО</t>
  </si>
  <si>
    <t xml:space="preserve">ИК УУГ котельной №4 АО "КИП "Мастер"  </t>
  </si>
  <si>
    <t xml:space="preserve">ИК УУГ котельной №6 АО "КИП "Мастер"  </t>
  </si>
  <si>
    <t xml:space="preserve">ИК УУГ котельной №2 АО "КИП "Мастер"  </t>
  </si>
  <si>
    <r>
      <t>ООО«Завод РЭО» котельная  г. Набережные Челны, проезд Тозелеш,</t>
    </r>
    <r>
      <rPr>
        <sz val="8"/>
        <color indexed="10"/>
        <rFont val="MS Shell Dlg"/>
        <charset val="204"/>
      </rPr>
      <t xml:space="preserve"> </t>
    </r>
    <r>
      <rPr>
        <sz val="8"/>
        <rFont val="MS Shell Dlg"/>
        <charset val="204"/>
      </rPr>
      <t xml:space="preserve">14. </t>
    </r>
    <r>
      <rPr>
        <sz val="8"/>
        <color indexed="10"/>
        <rFont val="MS Shell Dlg"/>
        <charset val="204"/>
      </rPr>
      <t xml:space="preserve"> </t>
    </r>
  </si>
  <si>
    <t xml:space="preserve">Газораспределительная сеть  ООО "КАМАЗ-Энерго" в районе ГГРП-2 АП </t>
  </si>
  <si>
    <t>Газораспределительная сеть  ООО "КАМАЗ-Энерго" в районе ГГРП РОС</t>
  </si>
  <si>
    <t>Точка входа в газораспределительную сеть</t>
  </si>
  <si>
    <t xml:space="preserve">ИК УУГ производственного корпуса , котельной в ЗАО «Форд Мотор Компани»  </t>
  </si>
  <si>
    <r>
      <t xml:space="preserve">ЗАО «Форд Мотор Компани»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г.Набережные Челны, промышленно-коммунальная зона, Автосборочный проезд, 60                       </t>
    </r>
  </si>
  <si>
    <t>ИП "Баландина Вера Николаевна" котельная г.Набережные Челны, Промкомзона, ул. Машиностроительная.</t>
  </si>
  <si>
    <t>ИК УУГ ГРУ  ИП "Баландина Вера Николаевна"</t>
  </si>
  <si>
    <t xml:space="preserve">ИК УУГ  ГРП производственной базы ООО "Федерал-Могул"                     </t>
  </si>
  <si>
    <t>ИК УУГ ГРПШ котельной ИП "Сорокина Гульнара Рахимуллаевна"</t>
  </si>
  <si>
    <t>ИП "Сорокина Гульнара Рахимуллаевна" г.Набережные Челны, площадка ВСО</t>
  </si>
  <si>
    <t>ИК УУГ ГРПШ котельной ИП "Гайниев Ралиф Шавкатович"</t>
  </si>
  <si>
    <t>ИП "Гайниев Ралиф Шавкатович" г.Набережные Челны, площадка ВСО</t>
  </si>
  <si>
    <t>ИК УУГ ГРПШ котельной ООО НПП "Хортум"</t>
  </si>
  <si>
    <t xml:space="preserve"> ООО НПП "Хортум"г.Набережные Челны, площадка ВСО</t>
  </si>
  <si>
    <t>ИК УУГ ООО "КАМАТЭК"</t>
  </si>
  <si>
    <t>ИК УУГ ГРПШ ООО "ПИК "Синланде"</t>
  </si>
  <si>
    <t xml:space="preserve"> ООО "ПИК "Синланде"г.Набережные Челны, площадка ВСО</t>
  </si>
  <si>
    <t xml:space="preserve"> гр. Гладиков О.В.РТ, г. Набережные Челны,территория автопроизводства ПАО «КАМАЗ», КВС-503      </t>
  </si>
  <si>
    <t xml:space="preserve"> Гражданин Гладиков  Олег Владимирович..г.Набережные Челны, площадка ВСО</t>
  </si>
  <si>
    <t>ИК УУГ котельная Гражданин  Гладиков Олег Владимирович.</t>
  </si>
  <si>
    <t>ЗА ОКТЯБРЬ 2020 ГОДА</t>
  </si>
  <si>
    <t>ИК УУГ котельная ООО "Аврора"</t>
  </si>
  <si>
    <t>ООО "Аврора"котельная г.Набережные Челны, Промкомзона, ул. Машиностроительная.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</si>
</sst>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MS Shell Dlg"/>
      <charset val="204"/>
    </font>
    <font>
      <sz val="8"/>
      <color indexed="10"/>
      <name val="MS Shell Dlg"/>
      <charset val="204"/>
    </font>
    <font>
      <sz val="8"/>
      <name val="MS Shell Dlg"/>
      <charset val="204"/>
    </font>
    <font>
      <b/>
      <sz val="8"/>
      <color indexed="8"/>
      <name val="MS Shell Dlg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/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7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topLeftCell="A5" zoomScale="85" zoomScaleNormal="85" zoomScaleSheetLayoutView="100" workbookViewId="0">
      <selection activeCell="E43" sqref="E43"/>
    </sheetView>
  </sheetViews>
  <sheetFormatPr defaultRowHeight="12.75" x14ac:dyDescent="0.2"/>
  <cols>
    <col min="1" max="1" width="19.5703125" style="12" customWidth="1"/>
    <col min="2" max="2" width="35.28515625" style="12" customWidth="1"/>
    <col min="3" max="3" width="34.28515625" style="1" customWidth="1"/>
    <col min="4" max="4" width="15.7109375" style="1" customWidth="1"/>
    <col min="5" max="6" width="16" style="11" customWidth="1"/>
    <col min="7" max="7" width="14.7109375" style="11" customWidth="1"/>
    <col min="8" max="8" width="0" style="1" hidden="1" customWidth="1"/>
    <col min="9" max="9" width="0.28515625" style="1" hidden="1" customWidth="1"/>
    <col min="10" max="16384" width="9.140625" style="1"/>
  </cols>
  <sheetData>
    <row r="1" spans="1:7" x14ac:dyDescent="0.2">
      <c r="E1" s="1"/>
      <c r="F1" s="1"/>
      <c r="G1" s="4" t="s">
        <v>34</v>
      </c>
    </row>
    <row r="2" spans="1:7" x14ac:dyDescent="0.2">
      <c r="E2" s="1"/>
      <c r="F2" s="1"/>
      <c r="G2" s="4" t="s">
        <v>0</v>
      </c>
    </row>
    <row r="3" spans="1:7" x14ac:dyDescent="0.2">
      <c r="E3" s="1"/>
      <c r="F3" s="1"/>
      <c r="G3" s="4" t="s">
        <v>35</v>
      </c>
    </row>
    <row r="4" spans="1:7" s="5" customFormat="1" ht="15.75" x14ac:dyDescent="0.25">
      <c r="A4" s="13"/>
      <c r="B4" s="13"/>
      <c r="E4" s="1"/>
      <c r="F4" s="1"/>
    </row>
    <row r="5" spans="1:7" s="5" customFormat="1" ht="15.75" x14ac:dyDescent="0.25">
      <c r="A5" s="13"/>
      <c r="B5" s="13"/>
      <c r="E5" s="1"/>
      <c r="F5" s="1"/>
      <c r="G5" s="4" t="s">
        <v>36</v>
      </c>
    </row>
    <row r="6" spans="1:7" s="5" customFormat="1" ht="7.5" hidden="1" customHeight="1" x14ac:dyDescent="0.25">
      <c r="A6" s="13"/>
      <c r="B6" s="13"/>
      <c r="E6" s="14"/>
      <c r="F6" s="14"/>
      <c r="G6" s="14"/>
    </row>
    <row r="7" spans="1:7" ht="18" customHeight="1" x14ac:dyDescent="0.25">
      <c r="A7" s="43" t="s">
        <v>1</v>
      </c>
      <c r="B7" s="43"/>
      <c r="C7" s="43"/>
      <c r="D7" s="43"/>
      <c r="E7" s="43"/>
      <c r="F7" s="43"/>
      <c r="G7" s="43"/>
    </row>
    <row r="8" spans="1:7" ht="18" customHeight="1" x14ac:dyDescent="0.25">
      <c r="A8" s="43" t="s">
        <v>33</v>
      </c>
      <c r="B8" s="43"/>
      <c r="C8" s="43"/>
      <c r="D8" s="43"/>
      <c r="E8" s="43"/>
      <c r="F8" s="43"/>
      <c r="G8" s="43"/>
    </row>
    <row r="9" spans="1:7" ht="18" customHeight="1" x14ac:dyDescent="0.25">
      <c r="A9" s="20" t="s">
        <v>40</v>
      </c>
      <c r="B9" s="19" t="s">
        <v>41</v>
      </c>
      <c r="C9" s="19"/>
      <c r="D9" s="19"/>
      <c r="E9" s="19"/>
      <c r="F9" s="19"/>
      <c r="G9" s="19"/>
    </row>
    <row r="10" spans="1:7" ht="18" customHeight="1" x14ac:dyDescent="0.25">
      <c r="A10" s="43" t="s">
        <v>39</v>
      </c>
      <c r="B10" s="43"/>
      <c r="C10" s="43"/>
      <c r="D10" s="43"/>
      <c r="E10" s="43"/>
      <c r="F10" s="43"/>
      <c r="G10" s="43"/>
    </row>
    <row r="11" spans="1:7" ht="18" customHeight="1" x14ac:dyDescent="0.25">
      <c r="A11" s="43" t="s">
        <v>76</v>
      </c>
      <c r="B11" s="43"/>
      <c r="C11" s="43"/>
      <c r="D11" s="43"/>
      <c r="E11" s="43"/>
      <c r="F11" s="43"/>
      <c r="G11" s="43"/>
    </row>
    <row r="12" spans="1:7" ht="18" customHeight="1" x14ac:dyDescent="0.25">
      <c r="A12" s="18"/>
      <c r="B12" s="18"/>
      <c r="C12" s="18"/>
      <c r="D12" s="18"/>
      <c r="E12" s="1"/>
      <c r="F12" s="1"/>
      <c r="G12" s="1"/>
    </row>
    <row r="13" spans="1:7" s="5" customFormat="1" ht="15.75" x14ac:dyDescent="0.25">
      <c r="A13" s="13"/>
      <c r="B13" s="13"/>
      <c r="E13" s="1"/>
      <c r="F13" s="1"/>
      <c r="G13" s="1"/>
    </row>
    <row r="14" spans="1:7" s="3" customFormat="1" ht="68.25" customHeight="1" x14ac:dyDescent="0.2">
      <c r="A14" s="15" t="s">
        <v>58</v>
      </c>
      <c r="B14" s="15" t="s">
        <v>38</v>
      </c>
      <c r="C14" s="15" t="s">
        <v>2</v>
      </c>
      <c r="D14" s="15" t="s">
        <v>32</v>
      </c>
      <c r="E14" s="15" t="s">
        <v>3</v>
      </c>
      <c r="F14" s="2" t="s">
        <v>4</v>
      </c>
      <c r="G14" s="2" t="s">
        <v>5</v>
      </c>
    </row>
    <row r="15" spans="1:7" s="7" customFormat="1" x14ac:dyDescent="0.2">
      <c r="A15" s="6">
        <v>1</v>
      </c>
      <c r="B15" s="6">
        <v>2</v>
      </c>
      <c r="C15" s="16">
        <v>3</v>
      </c>
      <c r="D15" s="16">
        <v>4</v>
      </c>
      <c r="E15" s="16">
        <v>5</v>
      </c>
      <c r="F15" s="6">
        <v>6</v>
      </c>
      <c r="G15" s="6">
        <v>7</v>
      </c>
    </row>
    <row r="16" spans="1:7" s="7" customFormat="1" ht="38.25" x14ac:dyDescent="0.2">
      <c r="A16" s="40" t="s">
        <v>44</v>
      </c>
      <c r="B16" s="22" t="s">
        <v>47</v>
      </c>
      <c r="C16" s="22" t="s">
        <v>20</v>
      </c>
      <c r="D16" s="15">
        <v>5</v>
      </c>
      <c r="E16" s="15">
        <v>0.67500000000000004</v>
      </c>
      <c r="F16" s="15">
        <v>0.67500000000000004</v>
      </c>
      <c r="G16" s="6"/>
    </row>
    <row r="17" spans="1:33" s="7" customFormat="1" ht="38.25" x14ac:dyDescent="0.2">
      <c r="A17" s="41"/>
      <c r="B17" s="22" t="s">
        <v>50</v>
      </c>
      <c r="C17" s="22" t="s">
        <v>37</v>
      </c>
      <c r="D17" s="15">
        <v>4</v>
      </c>
      <c r="E17" s="15">
        <v>1.968</v>
      </c>
      <c r="F17" s="15">
        <v>1.968</v>
      </c>
      <c r="G17" s="6"/>
    </row>
    <row r="18" spans="1:33" s="7" customFormat="1" ht="51" x14ac:dyDescent="0.2">
      <c r="A18" s="42"/>
      <c r="B18" s="22" t="s">
        <v>10</v>
      </c>
      <c r="C18" s="22" t="s">
        <v>9</v>
      </c>
      <c r="D18" s="15">
        <v>5</v>
      </c>
      <c r="E18" s="15">
        <v>0.18290000000000001</v>
      </c>
      <c r="F18" s="15">
        <f>E18</f>
        <v>0.18290000000000001</v>
      </c>
      <c r="G18" s="6"/>
    </row>
    <row r="19" spans="1:33" s="7" customFormat="1" ht="33" customHeight="1" x14ac:dyDescent="0.2">
      <c r="A19" s="44" t="s">
        <v>51</v>
      </c>
      <c r="B19" s="45"/>
      <c r="C19" s="45"/>
      <c r="D19" s="46"/>
      <c r="E19" s="17"/>
      <c r="F19" s="24">
        <f>SUM(F16:F18)</f>
        <v>2.8258999999999999</v>
      </c>
      <c r="G19" s="23">
        <f>(1575*0.9-692)*8760/1000000</f>
        <v>6.3553800000000003</v>
      </c>
    </row>
    <row r="20" spans="1:33" s="7" customFormat="1" ht="38.25" x14ac:dyDescent="0.2">
      <c r="A20" s="40" t="s">
        <v>45</v>
      </c>
      <c r="B20" s="22" t="s">
        <v>48</v>
      </c>
      <c r="C20" s="22" t="s">
        <v>20</v>
      </c>
      <c r="D20" s="15">
        <v>3</v>
      </c>
      <c r="E20" s="15">
        <v>74.567999999999998</v>
      </c>
      <c r="F20" s="15">
        <f t="shared" ref="F20" si="0">E20</f>
        <v>74.567999999999998</v>
      </c>
      <c r="G20" s="15"/>
    </row>
    <row r="21" spans="1:33" s="8" customFormat="1" ht="38.25" x14ac:dyDescent="0.2">
      <c r="A21" s="41"/>
      <c r="B21" s="22" t="s">
        <v>54</v>
      </c>
      <c r="C21" s="22" t="s">
        <v>37</v>
      </c>
      <c r="D21" s="15">
        <v>4</v>
      </c>
      <c r="E21" s="15">
        <v>2.3715000000000002</v>
      </c>
      <c r="F21" s="15">
        <f t="shared" ref="F21:F30" si="1">E21</f>
        <v>2.3715000000000002</v>
      </c>
      <c r="G21" s="15"/>
    </row>
    <row r="22" spans="1:33" s="8" customFormat="1" ht="38.25" x14ac:dyDescent="0.2">
      <c r="A22" s="41"/>
      <c r="B22" s="22" t="s">
        <v>52</v>
      </c>
      <c r="C22" s="22" t="s">
        <v>37</v>
      </c>
      <c r="D22" s="15">
        <v>4</v>
      </c>
      <c r="E22" s="15">
        <v>4.407</v>
      </c>
      <c r="F22" s="15">
        <f t="shared" si="1"/>
        <v>4.407</v>
      </c>
      <c r="G22" s="15"/>
    </row>
    <row r="23" spans="1:33" s="8" customFormat="1" ht="38.25" x14ac:dyDescent="0.2">
      <c r="A23" s="41"/>
      <c r="B23" s="22" t="s">
        <v>53</v>
      </c>
      <c r="C23" s="22" t="s">
        <v>37</v>
      </c>
      <c r="D23" s="15">
        <v>4</v>
      </c>
      <c r="E23" s="15">
        <v>1.3170999999999999</v>
      </c>
      <c r="F23" s="15">
        <f t="shared" si="1"/>
        <v>1.3170999999999999</v>
      </c>
      <c r="G23" s="15"/>
    </row>
    <row r="24" spans="1:33" s="8" customFormat="1" ht="59.25" customHeight="1" x14ac:dyDescent="0.2">
      <c r="A24" s="41"/>
      <c r="B24" s="22" t="s">
        <v>59</v>
      </c>
      <c r="C24" s="27" t="s">
        <v>60</v>
      </c>
      <c r="D24" s="28">
        <v>4</v>
      </c>
      <c r="E24" s="28">
        <v>1.79</v>
      </c>
      <c r="F24" s="28">
        <f>E24</f>
        <v>1.79</v>
      </c>
      <c r="G24" s="15"/>
    </row>
    <row r="25" spans="1:33" s="8" customFormat="1" ht="51" x14ac:dyDescent="0.2">
      <c r="A25" s="41"/>
      <c r="B25" s="29" t="s">
        <v>23</v>
      </c>
      <c r="C25" s="22" t="s">
        <v>22</v>
      </c>
      <c r="D25" s="15">
        <v>4</v>
      </c>
      <c r="E25" s="15">
        <v>1.5994999999999999</v>
      </c>
      <c r="F25" s="15">
        <f t="shared" si="1"/>
        <v>1.5994999999999999</v>
      </c>
      <c r="G25" s="15"/>
    </row>
    <row r="26" spans="1:33" ht="38.25" x14ac:dyDescent="0.2">
      <c r="A26" s="41"/>
      <c r="B26" s="27" t="s">
        <v>14</v>
      </c>
      <c r="C26" s="27" t="s">
        <v>15</v>
      </c>
      <c r="D26" s="15">
        <v>4</v>
      </c>
      <c r="E26" s="15">
        <v>1.9039999999999999</v>
      </c>
      <c r="F26" s="15">
        <f t="shared" si="1"/>
        <v>1.9039999999999999</v>
      </c>
      <c r="G26" s="15"/>
    </row>
    <row r="27" spans="1:33" ht="38.25" x14ac:dyDescent="0.2">
      <c r="A27" s="41"/>
      <c r="B27" s="27" t="s">
        <v>63</v>
      </c>
      <c r="C27" s="27" t="s">
        <v>6</v>
      </c>
      <c r="D27" s="15">
        <v>5</v>
      </c>
      <c r="E27" s="15">
        <v>0.60599999999999998</v>
      </c>
      <c r="F27" s="15">
        <f t="shared" si="1"/>
        <v>0.60599999999999998</v>
      </c>
      <c r="G27" s="15"/>
    </row>
    <row r="28" spans="1:33" ht="38.25" x14ac:dyDescent="0.2">
      <c r="A28" s="41"/>
      <c r="B28" s="27" t="s">
        <v>11</v>
      </c>
      <c r="C28" s="27" t="s">
        <v>7</v>
      </c>
      <c r="D28" s="15">
        <v>5</v>
      </c>
      <c r="E28" s="15">
        <v>0.25800000000000001</v>
      </c>
      <c r="F28" s="15">
        <f t="shared" si="1"/>
        <v>0.25800000000000001</v>
      </c>
      <c r="G28" s="15"/>
    </row>
    <row r="29" spans="1:33" ht="42" customHeight="1" x14ac:dyDescent="0.2">
      <c r="A29" s="41"/>
      <c r="B29" s="27" t="s">
        <v>13</v>
      </c>
      <c r="C29" s="27" t="s">
        <v>12</v>
      </c>
      <c r="D29" s="28">
        <v>5</v>
      </c>
      <c r="E29" s="28">
        <v>0.51500000000000001</v>
      </c>
      <c r="F29" s="28">
        <f t="shared" si="1"/>
        <v>0.51500000000000001</v>
      </c>
      <c r="G29" s="15"/>
    </row>
    <row r="30" spans="1:33" ht="38.25" x14ac:dyDescent="0.2">
      <c r="A30" s="41"/>
      <c r="B30" s="27" t="s">
        <v>21</v>
      </c>
      <c r="C30" s="27" t="s">
        <v>8</v>
      </c>
      <c r="D30" s="15">
        <v>5</v>
      </c>
      <c r="E30" s="15">
        <v>0.23</v>
      </c>
      <c r="F30" s="15">
        <f t="shared" si="1"/>
        <v>0.23</v>
      </c>
      <c r="G30" s="15"/>
    </row>
    <row r="31" spans="1:33" s="11" customFormat="1" ht="38.25" x14ac:dyDescent="0.2">
      <c r="A31" s="41"/>
      <c r="B31" s="27" t="s">
        <v>30</v>
      </c>
      <c r="C31" s="27" t="s">
        <v>29</v>
      </c>
      <c r="D31" s="15">
        <v>7</v>
      </c>
      <c r="E31" s="34">
        <v>2.2950000000000002E-2</v>
      </c>
      <c r="F31" s="15">
        <v>2.2950000000000002E-2</v>
      </c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1" customFormat="1" ht="38.25" x14ac:dyDescent="0.2">
      <c r="A32" s="41"/>
      <c r="B32" s="27" t="s">
        <v>18</v>
      </c>
      <c r="C32" s="27" t="s">
        <v>17</v>
      </c>
      <c r="D32" s="15">
        <v>6</v>
      </c>
      <c r="E32" s="34">
        <v>8.8370000000000004E-2</v>
      </c>
      <c r="F32" s="15">
        <v>8.8370000000000004E-2</v>
      </c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1" customFormat="1" ht="30.75" customHeight="1" x14ac:dyDescent="0.2">
      <c r="A33" s="41"/>
      <c r="B33" s="27" t="s">
        <v>19</v>
      </c>
      <c r="C33" s="27" t="s">
        <v>55</v>
      </c>
      <c r="D33" s="15">
        <v>5</v>
      </c>
      <c r="E33" s="34">
        <v>0.34549999999999997</v>
      </c>
      <c r="F33" s="15">
        <f>E33</f>
        <v>0.34549999999999997</v>
      </c>
      <c r="G33" s="1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1" customFormat="1" ht="39.75" customHeight="1" x14ac:dyDescent="0.2">
      <c r="A34" s="41"/>
      <c r="B34" s="27" t="s">
        <v>62</v>
      </c>
      <c r="C34" s="27" t="s">
        <v>61</v>
      </c>
      <c r="D34" s="15">
        <v>6</v>
      </c>
      <c r="E34" s="34">
        <v>1.507E-2</v>
      </c>
      <c r="F34" s="15">
        <f>E34</f>
        <v>1.507E-2</v>
      </c>
      <c r="G34" s="1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1" customFormat="1" ht="39.75" customHeight="1" x14ac:dyDescent="0.2">
      <c r="A35" s="41"/>
      <c r="B35" s="27" t="s">
        <v>27</v>
      </c>
      <c r="C35" s="27" t="s">
        <v>28</v>
      </c>
      <c r="D35" s="15">
        <v>5</v>
      </c>
      <c r="E35" s="34">
        <v>0.1188</v>
      </c>
      <c r="F35" s="15">
        <v>0.1188</v>
      </c>
      <c r="G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1" customFormat="1" ht="31.5" customHeight="1" x14ac:dyDescent="0.2">
      <c r="A36" s="41"/>
      <c r="B36" s="27" t="s">
        <v>64</v>
      </c>
      <c r="C36" s="27" t="s">
        <v>65</v>
      </c>
      <c r="D36" s="28">
        <v>5</v>
      </c>
      <c r="E36" s="35">
        <v>0.15387999999999999</v>
      </c>
      <c r="F36" s="28">
        <v>0.15387999999999999</v>
      </c>
      <c r="G36" s="1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1" customFormat="1" ht="26.25" customHeight="1" x14ac:dyDescent="0.2">
      <c r="A37" s="41"/>
      <c r="B37" s="27" t="s">
        <v>66</v>
      </c>
      <c r="C37" s="27" t="s">
        <v>67</v>
      </c>
      <c r="D37" s="28">
        <v>6</v>
      </c>
      <c r="E37" s="35">
        <v>4.4900000000000002E-2</v>
      </c>
      <c r="F37" s="28">
        <v>4.4900000000000002E-2</v>
      </c>
      <c r="G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1" customFormat="1" ht="30.75" customHeight="1" x14ac:dyDescent="0.2">
      <c r="A38" s="41"/>
      <c r="B38" s="32" t="s">
        <v>68</v>
      </c>
      <c r="C38" s="32" t="s">
        <v>69</v>
      </c>
      <c r="D38" s="30">
        <v>5</v>
      </c>
      <c r="E38" s="36">
        <v>0.11700000000000001</v>
      </c>
      <c r="F38" s="16">
        <v>0.11700000000000001</v>
      </c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1" customFormat="1" ht="30.75" customHeight="1" x14ac:dyDescent="0.2">
      <c r="A39" s="41"/>
      <c r="B39" s="33" t="s">
        <v>70</v>
      </c>
      <c r="C39" s="32" t="s">
        <v>73</v>
      </c>
      <c r="D39" s="30">
        <v>4</v>
      </c>
      <c r="E39" s="36">
        <v>1.2</v>
      </c>
      <c r="F39" s="16">
        <v>1.2</v>
      </c>
      <c r="G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1" customFormat="1" ht="30.75" customHeight="1" x14ac:dyDescent="0.2">
      <c r="A40" s="41"/>
      <c r="B40" s="32" t="s">
        <v>71</v>
      </c>
      <c r="C40" s="32" t="s">
        <v>72</v>
      </c>
      <c r="D40" s="30">
        <v>5</v>
      </c>
      <c r="E40" s="36">
        <v>0.64700000000000002</v>
      </c>
      <c r="F40" s="16">
        <v>0.64700000000000002</v>
      </c>
      <c r="G40" s="1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11" customFormat="1" ht="39" customHeight="1" x14ac:dyDescent="0.2">
      <c r="A41" s="48"/>
      <c r="B41" s="32" t="s">
        <v>75</v>
      </c>
      <c r="C41" s="32" t="s">
        <v>74</v>
      </c>
      <c r="D41" s="36">
        <v>6</v>
      </c>
      <c r="E41" s="36">
        <v>3.1699999999999999E-2</v>
      </c>
      <c r="F41" s="36">
        <v>3.1699999999999999E-2</v>
      </c>
      <c r="G41" s="1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11" customFormat="1" ht="39" customHeight="1" x14ac:dyDescent="0.2">
      <c r="A42" s="47"/>
      <c r="B42" s="49" t="s">
        <v>77</v>
      </c>
      <c r="C42" s="49" t="s">
        <v>78</v>
      </c>
      <c r="D42" s="30">
        <v>6</v>
      </c>
      <c r="E42" s="30">
        <v>1.77E-2</v>
      </c>
      <c r="F42" s="30">
        <v>1.77E-2</v>
      </c>
      <c r="G42" s="1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11" customFormat="1" ht="45.75" customHeight="1" x14ac:dyDescent="0.2">
      <c r="A43" s="37" t="s">
        <v>51</v>
      </c>
      <c r="B43" s="38"/>
      <c r="C43" s="38"/>
      <c r="D43" s="39"/>
      <c r="E43" s="17"/>
      <c r="F43" s="31">
        <f>SUM(F20:F42)</f>
        <v>92.36896999999999</v>
      </c>
      <c r="G43" s="31">
        <v>7.7633000000000001</v>
      </c>
      <c r="H43" s="1"/>
      <c r="I43" s="1"/>
      <c r="J43" s="1"/>
      <c r="K43" s="2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11" customFormat="1" ht="38.25" x14ac:dyDescent="0.2">
      <c r="A44" s="15" t="s">
        <v>46</v>
      </c>
      <c r="B44" s="22" t="s">
        <v>49</v>
      </c>
      <c r="C44" s="22" t="s">
        <v>20</v>
      </c>
      <c r="D44" s="15">
        <v>3</v>
      </c>
      <c r="E44" s="15">
        <v>47.502000000000002</v>
      </c>
      <c r="F44" s="15">
        <v>47.502000000000002</v>
      </c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11" customFormat="1" ht="45.75" customHeight="1" x14ac:dyDescent="0.2">
      <c r="A45" s="37" t="s">
        <v>51</v>
      </c>
      <c r="B45" s="38"/>
      <c r="C45" s="38"/>
      <c r="D45" s="39"/>
      <c r="E45" s="17"/>
      <c r="F45" s="23">
        <f>F44</f>
        <v>47.502000000000002</v>
      </c>
      <c r="G45" s="23">
        <f>I45-F45</f>
        <v>97.213200000000001</v>
      </c>
      <c r="H45" s="1"/>
      <c r="I45" s="10">
        <f>20650*0.8*8760/1000000</f>
        <v>144.71520000000001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11" customFormat="1" ht="51" x14ac:dyDescent="0.2">
      <c r="A46" s="40" t="s">
        <v>56</v>
      </c>
      <c r="B46" s="22" t="s">
        <v>25</v>
      </c>
      <c r="C46" s="22" t="s">
        <v>26</v>
      </c>
      <c r="D46" s="15">
        <v>3</v>
      </c>
      <c r="E46" s="15">
        <v>34.090000000000003</v>
      </c>
      <c r="F46" s="15">
        <v>34.090000000000003</v>
      </c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11" customFormat="1" ht="38.25" x14ac:dyDescent="0.2">
      <c r="A47" s="42"/>
      <c r="B47" s="22" t="s">
        <v>43</v>
      </c>
      <c r="C47" s="22" t="s">
        <v>31</v>
      </c>
      <c r="D47" s="15">
        <v>4</v>
      </c>
      <c r="E47" s="15">
        <v>5.1793699999999996</v>
      </c>
      <c r="F47" s="15">
        <v>5.1793699999999996</v>
      </c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11" customFormat="1" ht="40.5" customHeight="1" x14ac:dyDescent="0.2">
      <c r="A48" s="37" t="s">
        <v>51</v>
      </c>
      <c r="B48" s="38"/>
      <c r="C48" s="38"/>
      <c r="D48" s="39"/>
      <c r="E48" s="17"/>
      <c r="F48" s="23">
        <f>SUM(F46:F47)</f>
        <v>39.269370000000002</v>
      </c>
      <c r="G48" s="23">
        <v>227.44374999999999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9" ht="51" x14ac:dyDescent="0.2">
      <c r="A49" s="22" t="s">
        <v>57</v>
      </c>
      <c r="B49" s="22" t="s">
        <v>16</v>
      </c>
      <c r="C49" s="22" t="s">
        <v>24</v>
      </c>
      <c r="D49" s="15">
        <v>5</v>
      </c>
      <c r="E49" s="15">
        <v>0.52300000000000002</v>
      </c>
      <c r="F49" s="15">
        <f>E49</f>
        <v>0.52300000000000002</v>
      </c>
      <c r="G49" s="9"/>
    </row>
    <row r="50" spans="1:9" ht="32.25" customHeight="1" x14ac:dyDescent="0.2">
      <c r="A50" s="37" t="s">
        <v>42</v>
      </c>
      <c r="B50" s="38"/>
      <c r="C50" s="38"/>
      <c r="D50" s="39"/>
      <c r="E50" s="26"/>
      <c r="F50" s="21">
        <f>F49</f>
        <v>0.52300000000000002</v>
      </c>
      <c r="G50" s="21">
        <f>I50-F50</f>
        <v>42.3</v>
      </c>
      <c r="H50" s="17">
        <f>((33145+20650+1575)*8760)/1000000</f>
        <v>485.0412</v>
      </c>
      <c r="I50" s="17">
        <v>42.823</v>
      </c>
    </row>
    <row r="51" spans="1:9" x14ac:dyDescent="0.2">
      <c r="E51" s="1"/>
      <c r="F51" s="1"/>
      <c r="G51" s="25"/>
    </row>
    <row r="52" spans="1:9" x14ac:dyDescent="0.2">
      <c r="E52" s="1"/>
      <c r="F52" s="1"/>
      <c r="G52" s="1"/>
    </row>
    <row r="53" spans="1:9" x14ac:dyDescent="0.2">
      <c r="E53" s="1"/>
      <c r="F53" s="1"/>
      <c r="G53" s="1"/>
    </row>
    <row r="54" spans="1:9" x14ac:dyDescent="0.2">
      <c r="E54" s="1"/>
      <c r="F54" s="25"/>
      <c r="G54" s="1"/>
    </row>
    <row r="55" spans="1:9" x14ac:dyDescent="0.2">
      <c r="E55" s="1"/>
      <c r="F55" s="1"/>
      <c r="G55" s="1"/>
    </row>
    <row r="56" spans="1:9" x14ac:dyDescent="0.2">
      <c r="E56" s="1"/>
      <c r="F56" s="1"/>
      <c r="G56" s="1"/>
    </row>
    <row r="57" spans="1:9" x14ac:dyDescent="0.2">
      <c r="E57" s="1"/>
      <c r="F57" s="1"/>
      <c r="G57" s="1"/>
    </row>
    <row r="58" spans="1:9" x14ac:dyDescent="0.2">
      <c r="E58" s="1"/>
      <c r="F58" s="1"/>
      <c r="G58" s="1"/>
    </row>
    <row r="59" spans="1:9" x14ac:dyDescent="0.2">
      <c r="E59" s="1"/>
      <c r="F59" s="1"/>
      <c r="G59" s="1"/>
    </row>
    <row r="60" spans="1:9" x14ac:dyDescent="0.2">
      <c r="E60" s="1"/>
      <c r="F60" s="1"/>
      <c r="G60" s="1"/>
    </row>
    <row r="61" spans="1:9" x14ac:dyDescent="0.2">
      <c r="E61" s="1"/>
      <c r="F61" s="1"/>
      <c r="G61" s="1"/>
    </row>
    <row r="62" spans="1:9" x14ac:dyDescent="0.2">
      <c r="E62" s="1"/>
      <c r="F62" s="1"/>
      <c r="G62" s="1"/>
    </row>
    <row r="63" spans="1:9" x14ac:dyDescent="0.2">
      <c r="E63" s="1"/>
      <c r="F63" s="1"/>
      <c r="G63" s="1"/>
    </row>
    <row r="64" spans="1:9" x14ac:dyDescent="0.2">
      <c r="E64" s="1"/>
      <c r="F64" s="1"/>
      <c r="G64" s="1"/>
    </row>
    <row r="65" spans="5:7" x14ac:dyDescent="0.2">
      <c r="E65" s="1"/>
      <c r="F65" s="1"/>
      <c r="G65" s="1"/>
    </row>
  </sheetData>
  <mergeCells count="12">
    <mergeCell ref="A7:G7"/>
    <mergeCell ref="A8:G8"/>
    <mergeCell ref="A10:G10"/>
    <mergeCell ref="A11:G11"/>
    <mergeCell ref="A19:D19"/>
    <mergeCell ref="A50:D50"/>
    <mergeCell ref="A43:D43"/>
    <mergeCell ref="A48:D48"/>
    <mergeCell ref="A45:D45"/>
    <mergeCell ref="A16:A18"/>
    <mergeCell ref="A46:A47"/>
    <mergeCell ref="A20:A41"/>
  </mergeCells>
  <pageMargins left="0.39370078740157483" right="0.19685039370078741" top="0.19685039370078741" bottom="0.19685039370078741" header="0.19685039370078741" footer="0.19685039370078741"/>
  <pageSetup paperSize="9" scale="4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Морозова Мария Егоровна</cp:lastModifiedBy>
  <cp:lastPrinted>2019-03-21T05:03:11Z</cp:lastPrinted>
  <dcterms:created xsi:type="dcterms:W3CDTF">2012-02-10T12:30:27Z</dcterms:created>
  <dcterms:modified xsi:type="dcterms:W3CDTF">2020-10-19T08:21:30Z</dcterms:modified>
</cp:coreProperties>
</file>