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4675" windowHeight="11535"/>
  </bookViews>
  <sheets>
    <sheet name="Таблица 5" sheetId="1" r:id="rId1"/>
  </sheets>
  <externalReferences>
    <externalReference r:id="rId2"/>
  </externalReferences>
  <calcPr calcId="145621" iterate="1"/>
</workbook>
</file>

<file path=xl/calcChain.xml><?xml version="1.0" encoding="utf-8"?>
<calcChain xmlns="http://schemas.openxmlformats.org/spreadsheetml/2006/main">
  <c r="I31" i="1" l="1"/>
  <c r="D31" i="1"/>
  <c r="I22" i="1"/>
  <c r="I26" i="1" s="1"/>
  <c r="H22" i="1"/>
  <c r="H26" i="1" s="1"/>
  <c r="J11" i="1"/>
  <c r="J26" i="1" s="1"/>
  <c r="K8" i="1"/>
  <c r="L8" i="1" s="1"/>
  <c r="M8" i="1" s="1"/>
  <c r="J8" i="1"/>
  <c r="I8" i="1"/>
  <c r="H8" i="1"/>
  <c r="B4" i="1"/>
  <c r="H28" i="1" l="1"/>
  <c r="H27" i="1"/>
  <c r="J28" i="1"/>
  <c r="J27" i="1"/>
  <c r="I27" i="1"/>
  <c r="I28" i="1"/>
</calcChain>
</file>

<file path=xl/sharedStrings.xml><?xml version="1.0" encoding="utf-8"?>
<sst xmlns="http://schemas.openxmlformats.org/spreadsheetml/2006/main" count="64" uniqueCount="51">
  <si>
    <t>Таблица 5 -  Программа снижения потерь электроэнергии</t>
  </si>
  <si>
    <t>наименование предприятия</t>
  </si>
  <si>
    <t>№ п/п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</si>
  <si>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</si>
  <si>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</si>
  <si>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</si>
  <si>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</si>
  <si>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Годовое снижение потерь электроэнергии от внедрения мероприятий, тыс.кВт.ч/%</t>
  </si>
  <si>
    <t>начало</t>
  </si>
  <si>
    <t>окончание</t>
  </si>
  <si>
    <t>Организационные мероприятия</t>
  </si>
  <si>
    <t>1.1</t>
  </si>
  <si>
    <t>Отключение недогруженных трансформаторов 110 кВ  на</t>
  </si>
  <si>
    <t>2008г.</t>
  </si>
  <si>
    <t>2011г.</t>
  </si>
  <si>
    <t>ЦЭС</t>
  </si>
  <si>
    <t>2 шт./188 МВА</t>
  </si>
  <si>
    <t>трансформаторных подстанциях</t>
  </si>
  <si>
    <t>Технические мероприятия</t>
  </si>
  <si>
    <t>2.1</t>
  </si>
  <si>
    <t>Ввод в работу энергосберегающего оборудования-</t>
  </si>
  <si>
    <t>ТО,ЦЭС</t>
  </si>
  <si>
    <t>8ед.</t>
  </si>
  <si>
    <t xml:space="preserve">замена компрессорного оборудования площадки Авто- </t>
  </si>
  <si>
    <t xml:space="preserve">производства на компрессорное оборудование производства </t>
  </si>
  <si>
    <t>ЗАО «Атлас Копко»</t>
  </si>
  <si>
    <t>Совершенствование систем расчетного и технического учета</t>
  </si>
  <si>
    <t>3.1</t>
  </si>
  <si>
    <t>Замена однофазных приборов коммерческого учёта на класс</t>
  </si>
  <si>
    <t>2009г.</t>
  </si>
  <si>
    <t>5 шт.</t>
  </si>
  <si>
    <t>точности 0,2</t>
  </si>
  <si>
    <t>3.2</t>
  </si>
  <si>
    <t>Замена технического учёта на ПС</t>
  </si>
  <si>
    <t>630 шт.</t>
  </si>
  <si>
    <t>3.3</t>
  </si>
  <si>
    <t>Проведение рейдов в производственном секторе с целью</t>
  </si>
  <si>
    <t>ТО, ЦЭС</t>
  </si>
  <si>
    <t>2шт.</t>
  </si>
  <si>
    <t>выявления "бесхозных" сетей и потребителей и их ликвидация</t>
  </si>
  <si>
    <t>3.4</t>
  </si>
  <si>
    <t>Проведение рейдов в коммунально-бытовом секторе с целью</t>
  </si>
  <si>
    <t>3шт.</t>
  </si>
  <si>
    <t>Всего</t>
  </si>
  <si>
    <t>4.1</t>
  </si>
  <si>
    <t>СПРАВОЧНО:Всего в процентах от  фактических потерь электроэнергии</t>
  </si>
  <si>
    <t>4.2</t>
  </si>
  <si>
    <t>СПРАВОЧНО: Всего в процентах от  отпуска электроэнергии в сеть</t>
  </si>
  <si>
    <t xml:space="preserve">                                   Подпись</t>
  </si>
  <si>
    <t>Ф.И.О.</t>
  </si>
  <si>
    <t>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</si>
</sst>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lightDown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/>
    <xf numFmtId="49" fontId="0" fillId="0" borderId="0" xfId="0" applyNumberFormat="1"/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 wrapText="1"/>
    </xf>
    <xf numFmtId="49" fontId="1" fillId="3" borderId="12" xfId="0" applyNumberFormat="1" applyFont="1" applyFill="1" applyBorder="1" applyAlignment="1">
      <alignment horizontal="center" wrapText="1"/>
    </xf>
    <xf numFmtId="49" fontId="1" fillId="3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1" fillId="0" borderId="19" xfId="0" applyNumberFormat="1" applyFont="1" applyBorder="1"/>
    <xf numFmtId="49" fontId="1" fillId="0" borderId="20" xfId="0" applyNumberFormat="1" applyFont="1" applyBorder="1"/>
    <xf numFmtId="1" fontId="0" fillId="0" borderId="8" xfId="0" applyNumberFormat="1" applyFont="1" applyFill="1" applyBorder="1" applyAlignment="1" applyProtection="1"/>
    <xf numFmtId="1" fontId="0" fillId="0" borderId="9" xfId="0" applyNumberFormat="1" applyFont="1" applyFill="1" applyBorder="1" applyAlignment="1" applyProtection="1"/>
    <xf numFmtId="49" fontId="1" fillId="4" borderId="21" xfId="0" applyNumberFormat="1" applyFont="1" applyFill="1" applyBorder="1"/>
    <xf numFmtId="49" fontId="1" fillId="4" borderId="22" xfId="0" applyNumberFormat="1" applyFont="1" applyFill="1" applyBorder="1"/>
    <xf numFmtId="49" fontId="1" fillId="4" borderId="23" xfId="0" applyNumberFormat="1" applyFont="1" applyFill="1" applyBorder="1"/>
    <xf numFmtId="164" fontId="0" fillId="4" borderId="22" xfId="0" applyNumberFormat="1" applyFont="1" applyFill="1" applyBorder="1" applyAlignment="1" applyProtection="1"/>
    <xf numFmtId="2" fontId="0" fillId="4" borderId="22" xfId="0" applyNumberFormat="1" applyFont="1" applyFill="1" applyBorder="1" applyAlignment="1" applyProtection="1"/>
    <xf numFmtId="2" fontId="0" fillId="4" borderId="24" xfId="0" applyNumberFormat="1" applyFont="1" applyFill="1" applyBorder="1" applyAlignment="1" applyProtection="1"/>
    <xf numFmtId="0" fontId="4" fillId="0" borderId="21" xfId="0" applyNumberFormat="1" applyFont="1" applyBorder="1" applyAlignment="1">
      <alignment horizontal="center"/>
    </xf>
    <xf numFmtId="49" fontId="1" fillId="0" borderId="22" xfId="0" applyNumberFormat="1" applyFont="1" applyBorder="1"/>
    <xf numFmtId="49" fontId="1" fillId="0" borderId="23" xfId="0" applyNumberFormat="1" applyFont="1" applyBorder="1"/>
    <xf numFmtId="2" fontId="0" fillId="0" borderId="22" xfId="0" applyNumberFormat="1" applyFont="1" applyFill="1" applyBorder="1" applyAlignment="1" applyProtection="1"/>
    <xf numFmtId="2" fontId="0" fillId="0" borderId="24" xfId="0" applyNumberFormat="1" applyFont="1" applyFill="1" applyBorder="1" applyAlignment="1" applyProtection="1"/>
    <xf numFmtId="164" fontId="0" fillId="4" borderId="22" xfId="0" applyNumberFormat="1" applyFill="1" applyBorder="1" applyAlignment="1" applyProtection="1"/>
    <xf numFmtId="49" fontId="1" fillId="5" borderId="22" xfId="0" applyNumberFormat="1" applyFont="1" applyFill="1" applyBorder="1"/>
    <xf numFmtId="49" fontId="1" fillId="5" borderId="23" xfId="0" applyNumberFormat="1" applyFont="1" applyFill="1" applyBorder="1"/>
    <xf numFmtId="49" fontId="1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wrapText="1"/>
    </xf>
    <xf numFmtId="49" fontId="1" fillId="5" borderId="26" xfId="0" applyNumberFormat="1" applyFont="1" applyFill="1" applyBorder="1"/>
    <xf numFmtId="49" fontId="1" fillId="5" borderId="27" xfId="0" applyNumberFormat="1" applyFont="1" applyFill="1" applyBorder="1"/>
    <xf numFmtId="2" fontId="0" fillId="4" borderId="26" xfId="0" applyNumberFormat="1" applyFont="1" applyFill="1" applyBorder="1" applyAlignment="1" applyProtection="1"/>
    <xf numFmtId="2" fontId="0" fillId="4" borderId="28" xfId="0" applyNumberFormat="1" applyFont="1" applyFill="1" applyBorder="1" applyAlignment="1" applyProtection="1"/>
    <xf numFmtId="49" fontId="1" fillId="0" borderId="0" xfId="0" applyNumberFormat="1" applyFont="1" applyFill="1"/>
    <xf numFmtId="0" fontId="1" fillId="0" borderId="1" xfId="0" applyFont="1" applyFill="1" applyBorder="1" applyAlignment="1" applyProtection="1">
      <alignment horizontal="justify" vertical="top" wrapText="1"/>
    </xf>
    <xf numFmtId="0" fontId="1" fillId="2" borderId="1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/>
    <xf numFmtId="0" fontId="0" fillId="0" borderId="0" xfId="0" applyFill="1" applyBorder="1" applyAlignment="1" applyProtection="1"/>
    <xf numFmtId="0" fontId="1" fillId="2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Alignment="1" applyProtection="1"/>
    <xf numFmtId="49" fontId="1" fillId="0" borderId="0" xfId="0" applyNumberFormat="1" applyFont="1" applyAlignment="1" applyProtection="1"/>
    <xf numFmtId="0" fontId="1" fillId="0" borderId="2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Protection="1"/>
    <xf numFmtId="49" fontId="1" fillId="0" borderId="2" xfId="0" applyNumberFormat="1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C\Energia\2011%20&#1075;&#1086;&#1076;\&#1056;&#1072;&#1089;&#1095;&#1105;&#1090;%20&#1087;&#1086;&#1090;&#1077;&#1088;&#1100;\&#1053;&#1086;&#1088;&#1084;&#1072;&#1090;&#1080;&#1074;&#1085;&#1099;&#1077;_&#1090;&#1072;&#1073;&#1083;&#1080;&#1094;&#1099;%20(&#1087;&#1088;&#1080;&#1083;.&#8470;%205)_&#1052;&#1072;&#1082;&#1077;&#1090;_&#1040;&#1073;&#1086;&#1085;&#1077;&#1085;&#1090;&#1099;%20&#1050;&#1040;&#1052;&#1040;&#1047;-&#1101;&#1085;&#1077;&#1088;&#1075;&#1086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Предложение на утверждение"/>
      <sheetName val="Динамика основных показателей"/>
    </sheetNames>
    <sheetDataSet>
      <sheetData sheetId="0"/>
      <sheetData sheetId="1">
        <row r="4">
          <cell r="B4" t="str">
            <v>ООО"КАМАЗ-Энерго"</v>
          </cell>
        </row>
        <row r="8">
          <cell r="F8" t="str">
            <v>2009</v>
          </cell>
          <cell r="G8" t="str">
            <v>2010</v>
          </cell>
          <cell r="H8" t="str">
            <v>2011</v>
          </cell>
        </row>
        <row r="37">
          <cell r="D37" t="str">
            <v>А.В.Жданов</v>
          </cell>
          <cell r="G37" t="str">
            <v>Генеральный директор</v>
          </cell>
        </row>
      </sheetData>
      <sheetData sheetId="2">
        <row r="31">
          <cell r="E31">
            <v>1541612.7779999999</v>
          </cell>
        </row>
        <row r="39">
          <cell r="E39">
            <v>25015.297500000248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workbookViewId="0">
      <selection activeCell="C18" sqref="C18"/>
    </sheetView>
  </sheetViews>
  <sheetFormatPr defaultColWidth="9.1640625" defaultRowHeight="12.75" x14ac:dyDescent="0.2"/>
  <cols>
    <col min="1" max="1" width="4.5" customWidth="1"/>
    <col min="2" max="2" width="7.83203125" customWidth="1"/>
    <col min="3" max="3" width="58.1640625" customWidth="1"/>
    <col min="4" max="4" width="10" customWidth="1"/>
    <col min="5" max="5" width="12.33203125" customWidth="1"/>
    <col min="6" max="6" width="21.5" customWidth="1"/>
    <col min="7" max="7" width="15.1640625" customWidth="1"/>
    <col min="8" max="8" width="11.5" customWidth="1"/>
    <col min="9" max="9" width="10.5" customWidth="1"/>
    <col min="10" max="10" width="11.83203125" customWidth="1"/>
    <col min="11" max="11" width="10.1640625" customWidth="1"/>
    <col min="12" max="12" width="10" customWidth="1"/>
    <col min="13" max="13" width="9.1640625" customWidth="1"/>
    <col min="14" max="14" width="10" customWidth="1"/>
    <col min="15" max="15" width="6.5" customWidth="1"/>
    <col min="16" max="16" width="10" customWidth="1"/>
    <col min="17" max="17" width="6.5" customWidth="1"/>
    <col min="18" max="18" width="10" customWidth="1"/>
    <col min="19" max="19" width="6.5" customWidth="1"/>
    <col min="20" max="20" width="10" customWidth="1"/>
    <col min="21" max="21" width="6.5" customWidth="1"/>
  </cols>
  <sheetData>
    <row r="1" spans="1:27" x14ac:dyDescent="0.2">
      <c r="A1" s="1"/>
      <c r="B1" s="1"/>
      <c r="C1" s="1"/>
      <c r="D1" s="1"/>
      <c r="E1" s="1"/>
      <c r="F1" s="1"/>
      <c r="G1" s="1"/>
    </row>
    <row r="2" spans="1:27" x14ac:dyDescent="0.2">
      <c r="A2" s="1"/>
      <c r="B2" s="2" t="s">
        <v>0</v>
      </c>
      <c r="C2" s="3"/>
      <c r="D2" s="3"/>
      <c r="E2" s="3"/>
      <c r="F2" s="3"/>
      <c r="G2" s="1"/>
    </row>
    <row r="3" spans="1:27" x14ac:dyDescent="0.2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7" x14ac:dyDescent="0.2">
      <c r="A4" s="3"/>
      <c r="B4" s="5" t="str">
        <f>IF('[1]Таблица 1'!B4:H4&lt;&gt;"",'[1]Таблица 1'!B4:H4,"")</f>
        <v>ООО"КАМАЗ-Энерго"</v>
      </c>
      <c r="C4" s="5"/>
      <c r="D4" s="5"/>
      <c r="E4" s="5"/>
      <c r="F4" s="5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7" x14ac:dyDescent="0.2">
      <c r="A5" s="3"/>
      <c r="B5" s="6" t="s">
        <v>1</v>
      </c>
      <c r="C5" s="7"/>
      <c r="D5" s="7"/>
      <c r="E5" s="7"/>
      <c r="F5" s="7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7" ht="13.5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7" ht="27" customHeight="1" thickBot="1" x14ac:dyDescent="0.25">
      <c r="A7" s="4"/>
      <c r="B7" s="8" t="s">
        <v>2</v>
      </c>
      <c r="C7" s="9" t="s">
        <v>3</v>
      </c>
      <c r="D7" s="10" t="s">
        <v>4</v>
      </c>
      <c r="E7" s="11"/>
      <c r="F7" s="12" t="s">
        <v>5</v>
      </c>
      <c r="G7" s="13" t="s">
        <v>6</v>
      </c>
      <c r="H7" s="14" t="s">
        <v>7</v>
      </c>
      <c r="I7" s="15"/>
      <c r="J7" s="15"/>
      <c r="K7" s="15"/>
      <c r="L7" s="15"/>
      <c r="M7" s="16"/>
      <c r="N7" s="17"/>
      <c r="O7" s="17"/>
      <c r="P7" s="17"/>
      <c r="Q7" s="17"/>
      <c r="R7" s="17"/>
      <c r="S7" s="17"/>
      <c r="T7" s="17"/>
      <c r="U7" s="17"/>
      <c r="V7" s="17"/>
      <c r="W7" s="18"/>
      <c r="X7" s="18"/>
      <c r="Y7" s="18"/>
      <c r="Z7" s="18"/>
      <c r="AA7" s="18"/>
    </row>
    <row r="8" spans="1:27" ht="12.75" customHeight="1" thickBot="1" x14ac:dyDescent="0.25">
      <c r="A8" s="4"/>
      <c r="B8" s="8"/>
      <c r="C8" s="9"/>
      <c r="D8" s="19" t="s">
        <v>8</v>
      </c>
      <c r="E8" s="20" t="s">
        <v>9</v>
      </c>
      <c r="F8" s="12"/>
      <c r="G8" s="13"/>
      <c r="H8" s="21" t="str">
        <f>'[1]Таблица 1'!F8</f>
        <v>2009</v>
      </c>
      <c r="I8" s="22" t="str">
        <f>'[1]Таблица 1'!G8</f>
        <v>2010</v>
      </c>
      <c r="J8" s="22" t="str">
        <f>'[1]Таблица 1'!H8</f>
        <v>2011</v>
      </c>
      <c r="K8" s="23">
        <f>'[1]Таблица 1'!H8+1</f>
        <v>2012</v>
      </c>
      <c r="L8" s="23">
        <f>K8+1</f>
        <v>2013</v>
      </c>
      <c r="M8" s="24">
        <f>L8+1</f>
        <v>2014</v>
      </c>
      <c r="N8" s="17"/>
      <c r="O8" s="17"/>
      <c r="P8" s="17"/>
      <c r="Q8" s="17"/>
      <c r="R8" s="17"/>
      <c r="S8" s="17"/>
      <c r="T8" s="17"/>
      <c r="U8" s="17"/>
      <c r="V8" s="17"/>
      <c r="W8" s="18"/>
      <c r="X8" s="18"/>
      <c r="Y8" s="18"/>
      <c r="Z8" s="18"/>
      <c r="AA8" s="18"/>
    </row>
    <row r="9" spans="1:27" ht="13.5" thickBot="1" x14ac:dyDescent="0.25">
      <c r="A9" s="4"/>
      <c r="B9" s="25">
        <v>1</v>
      </c>
      <c r="C9" s="26">
        <v>2</v>
      </c>
      <c r="D9" s="27">
        <v>3</v>
      </c>
      <c r="E9" s="27">
        <v>4</v>
      </c>
      <c r="F9" s="26">
        <v>5</v>
      </c>
      <c r="G9" s="26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9">
        <v>12</v>
      </c>
      <c r="N9" s="17"/>
      <c r="O9" s="17"/>
      <c r="P9" s="17"/>
      <c r="Q9" s="17"/>
      <c r="R9" s="17"/>
      <c r="S9" s="17"/>
      <c r="T9" s="17"/>
      <c r="U9" s="17"/>
      <c r="V9" s="17"/>
      <c r="W9" s="18"/>
      <c r="X9" s="18"/>
      <c r="Y9" s="18"/>
      <c r="Z9" s="18"/>
      <c r="AA9" s="18"/>
    </row>
    <row r="10" spans="1:27" x14ac:dyDescent="0.2">
      <c r="A10" s="4"/>
      <c r="B10" s="30">
        <v>1</v>
      </c>
      <c r="C10" s="31" t="s">
        <v>10</v>
      </c>
      <c r="D10" s="31"/>
      <c r="E10" s="31"/>
      <c r="F10" s="31"/>
      <c r="G10" s="32"/>
      <c r="H10" s="33"/>
      <c r="I10" s="33"/>
      <c r="J10" s="33"/>
      <c r="K10" s="33"/>
      <c r="L10" s="33"/>
      <c r="M10" s="34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8"/>
      <c r="Y10" s="18"/>
      <c r="Z10" s="18"/>
      <c r="AA10" s="18"/>
    </row>
    <row r="11" spans="1:27" x14ac:dyDescent="0.2">
      <c r="B11" s="35" t="s">
        <v>11</v>
      </c>
      <c r="C11" s="36" t="s">
        <v>12</v>
      </c>
      <c r="D11" s="36" t="s">
        <v>13</v>
      </c>
      <c r="E11" s="36" t="s">
        <v>14</v>
      </c>
      <c r="F11" s="36" t="s">
        <v>15</v>
      </c>
      <c r="G11" s="37" t="s">
        <v>16</v>
      </c>
      <c r="H11" s="38">
        <v>693.5</v>
      </c>
      <c r="I11" s="38">
        <v>693.5</v>
      </c>
      <c r="J11" s="38">
        <f>653.496</f>
        <v>653.49599999999998</v>
      </c>
      <c r="K11" s="39"/>
      <c r="L11" s="39"/>
      <c r="M11" s="40"/>
      <c r="N11" s="17"/>
      <c r="O11" s="17"/>
      <c r="P11" s="17"/>
      <c r="Q11" s="17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x14ac:dyDescent="0.2">
      <c r="B12" s="35"/>
      <c r="C12" s="36" t="s">
        <v>17</v>
      </c>
      <c r="D12" s="36"/>
      <c r="E12" s="36"/>
      <c r="F12" s="36"/>
      <c r="G12" s="37"/>
      <c r="H12" s="39"/>
      <c r="I12" s="39"/>
      <c r="J12" s="39"/>
      <c r="K12" s="39"/>
      <c r="L12" s="39"/>
      <c r="M12" s="40"/>
      <c r="N12" s="17"/>
      <c r="O12" s="17"/>
      <c r="P12" s="17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x14ac:dyDescent="0.2">
      <c r="B13" s="41">
        <v>2</v>
      </c>
      <c r="C13" s="42" t="s">
        <v>18</v>
      </c>
      <c r="D13" s="42"/>
      <c r="E13" s="42"/>
      <c r="F13" s="42"/>
      <c r="G13" s="43"/>
      <c r="H13" s="44"/>
      <c r="I13" s="44"/>
      <c r="J13" s="44"/>
      <c r="K13" s="44"/>
      <c r="L13" s="44"/>
      <c r="M13" s="45"/>
      <c r="N13" s="17"/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x14ac:dyDescent="0.2">
      <c r="B14" s="35" t="s">
        <v>19</v>
      </c>
      <c r="C14" s="36" t="s">
        <v>20</v>
      </c>
      <c r="D14" s="36" t="s">
        <v>13</v>
      </c>
      <c r="E14" s="36" t="s">
        <v>14</v>
      </c>
      <c r="F14" s="36" t="s">
        <v>21</v>
      </c>
      <c r="G14" s="37" t="s">
        <v>22</v>
      </c>
      <c r="H14" s="38">
        <v>14.939</v>
      </c>
      <c r="I14" s="46">
        <v>313.11599999999999</v>
      </c>
      <c r="J14" s="38">
        <v>467.12</v>
      </c>
      <c r="K14" s="39"/>
      <c r="L14" s="39"/>
      <c r="M14" s="40"/>
      <c r="N14" s="17"/>
      <c r="O14" s="17"/>
      <c r="P14" s="17"/>
      <c r="Q14" s="17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x14ac:dyDescent="0.2">
      <c r="B15" s="35"/>
      <c r="C15" s="36" t="s">
        <v>23</v>
      </c>
      <c r="D15" s="36"/>
      <c r="E15" s="36"/>
      <c r="F15" s="36"/>
      <c r="G15" s="37"/>
      <c r="H15" s="39"/>
      <c r="I15" s="39"/>
      <c r="J15" s="39"/>
      <c r="K15" s="39"/>
      <c r="L15" s="39"/>
      <c r="M15" s="40"/>
      <c r="N15" s="17"/>
      <c r="O15" s="17"/>
      <c r="P15" s="17"/>
      <c r="Q15" s="17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x14ac:dyDescent="0.2">
      <c r="B16" s="35"/>
      <c r="C16" s="36" t="s">
        <v>24</v>
      </c>
      <c r="D16" s="36"/>
      <c r="E16" s="36"/>
      <c r="F16" s="36"/>
      <c r="G16" s="37"/>
      <c r="H16" s="39"/>
      <c r="I16" s="39"/>
      <c r="J16" s="39"/>
      <c r="K16" s="39"/>
      <c r="L16" s="39"/>
      <c r="M16" s="40"/>
      <c r="N16" s="17"/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2:27" x14ac:dyDescent="0.2">
      <c r="B17" s="35"/>
      <c r="C17" s="36" t="s">
        <v>25</v>
      </c>
      <c r="D17" s="36"/>
      <c r="E17" s="36"/>
      <c r="F17" s="36"/>
      <c r="G17" s="37"/>
      <c r="H17" s="39"/>
      <c r="I17" s="39"/>
      <c r="J17" s="39"/>
      <c r="K17" s="39"/>
      <c r="L17" s="39"/>
      <c r="M17" s="40"/>
      <c r="N17" s="17"/>
      <c r="O17" s="17"/>
      <c r="P17" s="17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2:27" ht="26.25" customHeight="1" x14ac:dyDescent="0.2">
      <c r="B18" s="41">
        <v>3</v>
      </c>
      <c r="C18" s="42" t="s">
        <v>26</v>
      </c>
      <c r="D18" s="42"/>
      <c r="E18" s="42"/>
      <c r="F18" s="42"/>
      <c r="G18" s="43"/>
      <c r="H18" s="44"/>
      <c r="I18" s="44"/>
      <c r="J18" s="44"/>
      <c r="K18" s="44"/>
      <c r="L18" s="44"/>
      <c r="M18" s="45"/>
      <c r="N18" s="17"/>
      <c r="O18" s="17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2:27" x14ac:dyDescent="0.2">
      <c r="B19" s="35" t="s">
        <v>27</v>
      </c>
      <c r="C19" s="36" t="s">
        <v>28</v>
      </c>
      <c r="D19" s="36" t="s">
        <v>29</v>
      </c>
      <c r="E19" s="36" t="s">
        <v>14</v>
      </c>
      <c r="F19" s="36" t="s">
        <v>15</v>
      </c>
      <c r="G19" s="37" t="s">
        <v>30</v>
      </c>
      <c r="H19" s="39">
        <v>10</v>
      </c>
      <c r="I19" s="39">
        <v>10</v>
      </c>
      <c r="J19" s="39">
        <v>10</v>
      </c>
      <c r="K19" s="39"/>
      <c r="L19" s="39"/>
      <c r="M19" s="40"/>
      <c r="N19" s="17"/>
      <c r="O19" s="17"/>
      <c r="P19" s="17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2:27" x14ac:dyDescent="0.2">
      <c r="B20" s="35"/>
      <c r="C20" s="36" t="s">
        <v>31</v>
      </c>
      <c r="D20" s="36"/>
      <c r="E20" s="36"/>
      <c r="F20" s="36"/>
      <c r="G20" s="37"/>
      <c r="H20" s="39"/>
      <c r="I20" s="39"/>
      <c r="J20" s="39"/>
      <c r="K20" s="39"/>
      <c r="L20" s="39"/>
      <c r="M20" s="40"/>
      <c r="N20" s="17"/>
      <c r="O20" s="17"/>
      <c r="P20" s="17"/>
      <c r="Q20" s="17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2:27" x14ac:dyDescent="0.2">
      <c r="B21" s="35" t="s">
        <v>32</v>
      </c>
      <c r="C21" s="36" t="s">
        <v>33</v>
      </c>
      <c r="D21" s="36" t="s">
        <v>13</v>
      </c>
      <c r="E21" s="36" t="s">
        <v>14</v>
      </c>
      <c r="F21" s="36" t="s">
        <v>15</v>
      </c>
      <c r="G21" s="37" t="s">
        <v>34</v>
      </c>
      <c r="H21" s="38">
        <v>60</v>
      </c>
      <c r="I21" s="38">
        <v>54.146999999999998</v>
      </c>
      <c r="J21" s="38">
        <v>10</v>
      </c>
      <c r="K21" s="39"/>
      <c r="L21" s="39"/>
      <c r="M21" s="40"/>
      <c r="N21" s="17"/>
      <c r="O21" s="17"/>
      <c r="P21" s="17"/>
      <c r="Q21" s="17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2:27" ht="12.75" customHeight="1" x14ac:dyDescent="0.2">
      <c r="B22" s="35" t="s">
        <v>35</v>
      </c>
      <c r="C22" s="36" t="s">
        <v>36</v>
      </c>
      <c r="D22" s="36" t="s">
        <v>13</v>
      </c>
      <c r="E22" s="36" t="s">
        <v>14</v>
      </c>
      <c r="F22" s="36" t="s">
        <v>37</v>
      </c>
      <c r="G22" s="37" t="s">
        <v>38</v>
      </c>
      <c r="H22" s="38">
        <f>1.663+627.652</f>
        <v>629.31500000000005</v>
      </c>
      <c r="I22" s="38">
        <f>6.494+260.258</f>
        <v>266.75199999999995</v>
      </c>
      <c r="J22" s="38">
        <v>6.4939999999999998</v>
      </c>
      <c r="K22" s="39"/>
      <c r="L22" s="39"/>
      <c r="M22" s="40"/>
      <c r="N22" s="17"/>
      <c r="O22" s="17"/>
      <c r="P22" s="17"/>
      <c r="Q22" s="17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ht="12.75" customHeight="1" x14ac:dyDescent="0.2">
      <c r="B23" s="35"/>
      <c r="C23" s="36" t="s">
        <v>39</v>
      </c>
      <c r="D23" s="36"/>
      <c r="E23" s="36"/>
      <c r="F23" s="36"/>
      <c r="G23" s="37"/>
      <c r="H23" s="39"/>
      <c r="I23" s="39"/>
      <c r="J23" s="39"/>
      <c r="K23" s="39"/>
      <c r="L23" s="39"/>
      <c r="M23" s="40"/>
      <c r="N23" s="17"/>
      <c r="O23" s="17"/>
      <c r="P23" s="17"/>
      <c r="Q23" s="17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2:27" x14ac:dyDescent="0.2">
      <c r="B24" s="35" t="s">
        <v>40</v>
      </c>
      <c r="C24" s="36" t="s">
        <v>41</v>
      </c>
      <c r="D24" s="36" t="s">
        <v>13</v>
      </c>
      <c r="E24" s="36" t="s">
        <v>13</v>
      </c>
      <c r="F24" s="36" t="s">
        <v>37</v>
      </c>
      <c r="G24" s="37" t="s">
        <v>42</v>
      </c>
      <c r="H24" s="39">
        <v>223.00299999999999</v>
      </c>
      <c r="I24" s="39"/>
      <c r="J24" s="39"/>
      <c r="K24" s="39"/>
      <c r="L24" s="39"/>
      <c r="M24" s="40"/>
      <c r="N24" s="17"/>
      <c r="O24" s="17"/>
      <c r="P24" s="17"/>
      <c r="Q24" s="17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2:27" x14ac:dyDescent="0.2">
      <c r="B25" s="35"/>
      <c r="C25" s="36" t="s">
        <v>39</v>
      </c>
      <c r="D25" s="36"/>
      <c r="E25" s="36"/>
      <c r="F25" s="36"/>
      <c r="G25" s="37"/>
      <c r="H25" s="39"/>
      <c r="I25" s="39"/>
      <c r="J25" s="39"/>
      <c r="K25" s="39"/>
      <c r="L25" s="39"/>
      <c r="M25" s="40"/>
      <c r="N25" s="17"/>
      <c r="O25" s="17"/>
      <c r="P25" s="17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2:27" x14ac:dyDescent="0.2">
      <c r="B26" s="41">
        <v>4</v>
      </c>
      <c r="C26" s="42" t="s">
        <v>43</v>
      </c>
      <c r="D26" s="42"/>
      <c r="E26" s="42"/>
      <c r="F26" s="47"/>
      <c r="G26" s="48"/>
      <c r="H26" s="38">
        <f>SUM(H11:H25)</f>
        <v>1630.7569999999998</v>
      </c>
      <c r="I26" s="38">
        <f>SUM(I11:I25)</f>
        <v>1337.5149999999999</v>
      </c>
      <c r="J26" s="38">
        <f>SUM(J11:J25)</f>
        <v>1147.1099999999999</v>
      </c>
      <c r="K26" s="39"/>
      <c r="L26" s="39"/>
      <c r="M26" s="40"/>
      <c r="N26" s="4"/>
      <c r="O26" s="4"/>
      <c r="P26" s="4"/>
      <c r="Q26" s="4"/>
    </row>
    <row r="27" spans="2:27" ht="25.5" x14ac:dyDescent="0.2">
      <c r="B27" s="49" t="s">
        <v>44</v>
      </c>
      <c r="C27" s="50" t="s">
        <v>45</v>
      </c>
      <c r="D27" s="47"/>
      <c r="E27" s="47"/>
      <c r="F27" s="47"/>
      <c r="G27" s="48"/>
      <c r="H27" s="39">
        <f>H26*100/'[1]Таблица 2'!E39</f>
        <v>6.5190390000358125</v>
      </c>
      <c r="I27" s="39">
        <f>I26*100/'[1]Таблица 2'!E39</f>
        <v>5.3467883002390311</v>
      </c>
      <c r="J27" s="39">
        <f>J26*100/'[1]Таблица 2'!E39</f>
        <v>4.5856340505244377</v>
      </c>
      <c r="K27" s="39"/>
      <c r="L27" s="39"/>
      <c r="M27" s="40"/>
      <c r="N27" s="4"/>
      <c r="O27" s="4"/>
      <c r="P27" s="4"/>
      <c r="Q27" s="4"/>
    </row>
    <row r="28" spans="2:27" ht="26.25" thickBot="1" x14ac:dyDescent="0.25">
      <c r="B28" s="51" t="s">
        <v>46</v>
      </c>
      <c r="C28" s="52" t="s">
        <v>47</v>
      </c>
      <c r="D28" s="53"/>
      <c r="E28" s="53"/>
      <c r="F28" s="53"/>
      <c r="G28" s="54"/>
      <c r="H28" s="55">
        <f>H26*100/'[1]Таблица 2'!E31</f>
        <v>0.10578253004075709</v>
      </c>
      <c r="I28" s="55">
        <f>I26*100/'[1]Таблица 2'!E31</f>
        <v>8.6760762435766484E-2</v>
      </c>
      <c r="J28" s="55">
        <f>J26*100/'[1]Таблица 2'!E31</f>
        <v>7.4409736113383459E-2</v>
      </c>
      <c r="K28" s="55"/>
      <c r="L28" s="55"/>
      <c r="M28" s="56"/>
    </row>
    <row r="29" spans="2:27" x14ac:dyDescent="0.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17"/>
      <c r="M29" s="17"/>
    </row>
    <row r="30" spans="2:27" x14ac:dyDescent="0.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17"/>
      <c r="M30" s="17"/>
    </row>
    <row r="31" spans="2:27" x14ac:dyDescent="0.2">
      <c r="B31" s="58"/>
      <c r="C31" s="58"/>
      <c r="D31" s="59" t="str">
        <f>'[1]Таблица 1'!D37</f>
        <v>А.В.Жданов</v>
      </c>
      <c r="E31" s="60"/>
      <c r="F31" s="60"/>
      <c r="G31" s="61"/>
      <c r="H31" s="61"/>
      <c r="I31" s="62" t="str">
        <f>'[1]Таблица 1'!G37</f>
        <v>Генеральный директор</v>
      </c>
      <c r="J31" s="63"/>
      <c r="K31" s="64"/>
      <c r="L31" s="65"/>
      <c r="M31" s="17"/>
    </row>
    <row r="32" spans="2:27" x14ac:dyDescent="0.2">
      <c r="B32" s="66" t="s">
        <v>48</v>
      </c>
      <c r="C32" s="66"/>
      <c r="D32" s="66" t="s">
        <v>49</v>
      </c>
      <c r="E32" s="66"/>
      <c r="F32" s="66"/>
      <c r="G32" s="67"/>
      <c r="H32" s="67"/>
      <c r="I32" s="68" t="s">
        <v>50</v>
      </c>
      <c r="J32" s="68"/>
      <c r="K32" s="69"/>
      <c r="L32" s="70"/>
      <c r="M32" s="17"/>
    </row>
    <row r="33" spans="2:13" x14ac:dyDescent="0.2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17"/>
      <c r="M33" s="17"/>
    </row>
    <row r="34" spans="2:13" x14ac:dyDescent="0.2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17"/>
      <c r="M34" s="17"/>
    </row>
    <row r="35" spans="2:13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17"/>
      <c r="M35" s="17"/>
    </row>
    <row r="36" spans="2:13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17"/>
      <c r="M36" s="17"/>
    </row>
    <row r="37" spans="2:13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2:13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13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2:13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11">
    <mergeCell ref="G7:G8"/>
    <mergeCell ref="H7:M7"/>
    <mergeCell ref="B32:C32"/>
    <mergeCell ref="D32:F32"/>
    <mergeCell ref="I32:J32"/>
    <mergeCell ref="B4:F4"/>
    <mergeCell ref="B5:F5"/>
    <mergeCell ref="B7:B8"/>
    <mergeCell ref="C7:C8"/>
    <mergeCell ref="D7:E7"/>
    <mergeCell ref="F7:F8"/>
  </mergeCells>
  <pageMargins left="0.75" right="0.75" top="1" bottom="1" header="0.5" footer="0.5"/>
  <pageSetup paperSize="9" scale="75" fitToHeight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Лебедева Нина Николаевна</cp:lastModifiedBy>
  <dcterms:created xsi:type="dcterms:W3CDTF">2012-03-15T07:41:03Z</dcterms:created>
  <dcterms:modified xsi:type="dcterms:W3CDTF">2012-03-15T07:41:26Z</dcterms:modified>
</cp:coreProperties>
</file>