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5" windowWidth="13875" windowHeight="12255" activeTab="3"/>
  </bookViews>
  <sheets>
    <sheet name="прог свед Прил 2" sheetId="1" r:id="rId1"/>
    <sheet name="ставки Прил 3" sheetId="2" r:id="rId2"/>
    <sheet name="НВВ Прил 5" sheetId="3" r:id="rId3"/>
    <sheet name="мероприятия Прил 4" sheetId="4" r:id="rId4"/>
  </sheets>
  <definedNames>
    <definedName name="_xlnm.Print_Area" localSheetId="3">'мероприятия Прил 4'!$A$1:$E$48</definedName>
    <definedName name="_xlnm.Print_Area" localSheetId="2">'НВВ Прил 5'!$A$1:$E$51</definedName>
  </definedNames>
  <calcPr calcId="145621"/>
</workbook>
</file>

<file path=xl/calcChain.xml><?xml version="1.0" encoding="utf-8"?>
<calcChain xmlns="http://schemas.openxmlformats.org/spreadsheetml/2006/main">
  <c r="D24" i="3" l="1"/>
  <c r="C29" i="3"/>
  <c r="C25" i="3" s="1"/>
  <c r="C19" i="3" s="1"/>
  <c r="C37" i="4"/>
  <c r="C36" i="4"/>
  <c r="C33" i="4"/>
  <c r="C31" i="4"/>
  <c r="C30" i="4"/>
  <c r="C21" i="4"/>
  <c r="C20" i="4"/>
  <c r="D20" i="4" l="1"/>
  <c r="D21" i="4" s="1"/>
  <c r="D29" i="4" s="1"/>
  <c r="D32" i="4" s="1"/>
  <c r="D35" i="4" s="1"/>
  <c r="D38" i="4" s="1"/>
  <c r="E19" i="4"/>
  <c r="D37" i="3"/>
  <c r="D29" i="3"/>
  <c r="D25" i="3" s="1"/>
  <c r="E20" i="4" l="1"/>
  <c r="D11" i="2" s="1"/>
  <c r="C38" i="4"/>
  <c r="E38" i="4" s="1"/>
  <c r="E29" i="4"/>
  <c r="E32" i="4"/>
  <c r="D19" i="3"/>
  <c r="D48" i="3" s="1"/>
  <c r="E21" i="4"/>
  <c r="E11" i="2" s="1"/>
  <c r="C48" i="3"/>
  <c r="D30" i="4"/>
  <c r="E35" i="4"/>
  <c r="C39" i="4"/>
  <c r="C40" i="4"/>
  <c r="D33" i="4" l="1"/>
  <c r="E33" i="4" s="1"/>
  <c r="D13" i="2" s="1"/>
  <c r="D31" i="4"/>
  <c r="E30" i="4"/>
  <c r="D12" i="2" s="1"/>
  <c r="D34" i="4" l="1"/>
  <c r="E31" i="4"/>
  <c r="E12" i="2" s="1"/>
  <c r="E34" i="4" l="1"/>
  <c r="E13" i="2" s="1"/>
  <c r="D36" i="4"/>
  <c r="D37" i="4" l="1"/>
  <c r="E36" i="4"/>
  <c r="D14" i="2" s="1"/>
  <c r="D39" i="4" l="1"/>
  <c r="E37" i="4"/>
  <c r="E14" i="2" s="1"/>
  <c r="D40" i="4" l="1"/>
  <c r="E40" i="4" s="1"/>
  <c r="E10" i="2" s="1"/>
  <c r="E39" i="4"/>
  <c r="D10" i="2" s="1"/>
</calcChain>
</file>

<file path=xl/sharedStrings.xml><?xml version="1.0" encoding="utf-8"?>
<sst xmlns="http://schemas.openxmlformats.org/spreadsheetml/2006/main" count="158" uniqueCount="128">
  <si>
    <t>ПРОГНОЗНЫЕ СВЕДЕНИЯ</t>
  </si>
  <si>
    <t>о расходах за технологическое присоединение</t>
  </si>
  <si>
    <t>1.</t>
  </si>
  <si>
    <r>
      <t xml:space="preserve">Полное наименование </t>
    </r>
    <r>
      <rPr>
        <b/>
        <sz val="14"/>
        <rFont val="Times New Roman"/>
        <family val="1"/>
        <charset val="204"/>
      </rPr>
      <t>Общество с ограниченной ответственностью «КАМАЗ-Энерго»</t>
    </r>
  </si>
  <si>
    <t>2.</t>
  </si>
  <si>
    <r>
      <t xml:space="preserve">Сокращенное наименование </t>
    </r>
    <r>
      <rPr>
        <b/>
        <sz val="14"/>
        <rFont val="Times New Roman"/>
        <family val="1"/>
        <charset val="204"/>
      </rPr>
      <t>ООО «КАМАЗ-Энерго»</t>
    </r>
  </si>
  <si>
    <t>3.</t>
  </si>
  <si>
    <t>Место нахождения: г. Набережные Челны, ул. Промышленная, 73</t>
  </si>
  <si>
    <t>4.</t>
  </si>
  <si>
    <t>Адрес юридического лица: г. Набережные Челны, ул. Промышленная, 73</t>
  </si>
  <si>
    <t>5.</t>
  </si>
  <si>
    <t>ИНН  1650157635</t>
  </si>
  <si>
    <t>6.</t>
  </si>
  <si>
    <t>КПП  165001001</t>
  </si>
  <si>
    <t>7.</t>
  </si>
  <si>
    <t>8.</t>
  </si>
  <si>
    <t>Адрес электронной почты:  KE-priem@kamaz.org</t>
  </si>
  <si>
    <t>9.</t>
  </si>
  <si>
    <t>Контактный телефон:  8(8552) 37-28-66</t>
  </si>
  <si>
    <t>10.</t>
  </si>
  <si>
    <t>Факс:  8(8552) 37-29-18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</si>
  <si>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</si>
  <si>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</si>
  <si>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 напряжения ниже 35 кВ</t>
  </si>
  <si>
    <t>и присоединяемой мощностью менее 8900 кВт</t>
  </si>
  <si>
    <t>Наименование стандартизированных тарифных ставок</t>
  </si>
  <si>
    <t>ед.измер.</t>
  </si>
  <si>
    <t>стандартизированные тарифные ставки</t>
  </si>
  <si>
    <t>по постоянной схеме</t>
  </si>
  <si>
    <t>по временной схеме</t>
  </si>
  <si>
    <r>
      <t xml:space="preserve">С </t>
    </r>
    <r>
      <rPr>
        <vertAlign val="subscript"/>
        <sz val="14"/>
        <rFont val="Times New Roman"/>
        <family val="1"/>
        <charset val="204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</si>
  <si>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эл.энергии, объектов электросетевого хозяйства, принадлежащих сетевым организациям и иным лицам, по мероприятиям, указанным в пункте  16 методических указаний по определению размера платы за тех.присоединение к эл.сетям утв. ФСТ, за исключением подпунктов "б" и "в" п.16, в расчете на 1 кВт максим.мощности</t>
  </si>
  <si>
    <t>рублей/кВт</t>
  </si>
  <si>
    <r>
      <t xml:space="preserve">С </t>
    </r>
    <r>
      <rPr>
        <vertAlign val="subscript"/>
        <sz val="14"/>
        <rFont val="Times New Roman"/>
        <family val="1"/>
        <charset val="204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</si>
  <si>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</si>
  <si>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 xml:space="preserve">С </t>
    </r>
    <r>
      <rPr>
        <vertAlign val="subscript"/>
        <sz val="14"/>
        <rFont val="Times New Roman"/>
        <family val="1"/>
        <charset val="204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</si>
  <si>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</si>
  <si>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 xml:space="preserve">С </t>
    </r>
    <r>
      <rPr>
        <vertAlign val="subscript"/>
        <sz val="14"/>
        <rFont val="Times New Roman"/>
        <family val="1"/>
        <charset val="204"/>
      </rPr>
      <t>1.3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</si>
  <si>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</si>
  <si>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 xml:space="preserve">С </t>
    </r>
    <r>
      <rPr>
        <vertAlign val="subscript"/>
        <sz val="14"/>
        <rFont val="Times New Roman"/>
        <family val="1"/>
        <charset val="204"/>
      </rPr>
      <t>1.4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</si>
  <si>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коммунитационного аппарата в положении "включено")</t>
  </si>
  <si>
    <t>Расчет</t>
  </si>
  <si>
    <t>необходимой валовой выручки ООО "КАМАЗ-Энерго"</t>
  </si>
  <si>
    <t>№ п/п</t>
  </si>
  <si>
    <t>Показатели</t>
  </si>
  <si>
    <t>Плановые показатели на следующий период (расчет на 1 заявку)</t>
  </si>
  <si>
    <t>2017 год</t>
  </si>
  <si>
    <t>Расходы по выполнению мероприятий по технологи-</t>
  </si>
  <si>
    <t>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</si>
  <si>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</si>
  <si>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</si>
  <si>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</si>
  <si>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</si>
  <si>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</si>
  <si>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</si>
  <si>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</si>
  <si>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</si>
  <si>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</si>
  <si>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</si>
  <si>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</si>
  <si>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— работы и услуги производственного характера</t>
  </si>
  <si>
    <t>1.5.2.</t>
  </si>
  <si>
    <t>— налоги и сборы, уменьшающие налогооблагаемую</t>
  </si>
  <si>
    <t>базу на прибыль организаций, всего</t>
  </si>
  <si>
    <t>1.5.3.</t>
  </si>
  <si>
    <t>—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</si>
  <si>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</si>
  <si>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</si>
  <si>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</si>
  <si>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</si>
  <si>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</si>
  <si>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консульта-</t>
  </si>
  <si>
    <t>ционные и юридические услуги</t>
  </si>
  <si>
    <t>1.5.3.4.</t>
  </si>
  <si>
    <t>плата за аренду имущества</t>
  </si>
  <si>
    <t>1.5.3.5.</t>
  </si>
  <si>
    <t>другие прочие расходы, связанные с производством</t>
  </si>
  <si>
    <t>и реализацией</t>
  </si>
  <si>
    <t>1.6.</t>
  </si>
  <si>
    <t>Внереализационные расходы, всего</t>
  </si>
  <si>
    <t>1.6.1.</t>
  </si>
  <si>
    <t>— расходы на услуги банков</t>
  </si>
  <si>
    <t>1.6.2.</t>
  </si>
  <si>
    <t>— % за пользование кредитом</t>
  </si>
  <si>
    <t>1.6.3.</t>
  </si>
  <si>
    <t>— прочие обоснованные расходы</t>
  </si>
  <si>
    <t>1.6.4.</t>
  </si>
  <si>
    <t>— денежные выплаты социального характера</t>
  </si>
  <si>
    <t>(по Коллективному договору)</t>
  </si>
  <si>
    <t>Расходы на строительство объектов электросетевого</t>
  </si>
  <si>
    <t>хозяйства — от существующих объектов электросете-</t>
  </si>
  <si>
    <t>вого хозяйства до присоединяемых энергопринимающих</t>
  </si>
  <si>
    <t>устройств и (или) объектов электроэнергетики</t>
  </si>
  <si>
    <t>Выпадающие доходы/экономия средств</t>
  </si>
  <si>
    <t>Необходимая валовая выручка (сумма п. 1—3)</t>
  </si>
  <si>
    <t>Стоимость мероприятий, осуществляемых при технологическом присоединении</t>
  </si>
  <si>
    <t>Наименование мероприятий</t>
  </si>
  <si>
    <t>Разбивка НВВ по каждому мероприятию (руб.)</t>
  </si>
  <si>
    <t>Объем максимальной мощности (кВт)</t>
  </si>
  <si>
    <t>Ставки для расчета платы по каждому мероприятию (руб./кВт) без учета НДС</t>
  </si>
  <si>
    <t>Подготовка и выдача сетевой организацией технических условий Заявителю (ТУ)</t>
  </si>
  <si>
    <t xml:space="preserve"> - по постоянной схеме</t>
  </si>
  <si>
    <t xml:space="preserve"> - по временной схеме</t>
  </si>
  <si>
    <t>Разработка сетевой организацией проектной документации по строительству «последней мили»</t>
  </si>
  <si>
    <t>Х</t>
  </si>
  <si>
    <t>Выполнение сетевой организацией мероприятий, связанных со строительством «последней мили»</t>
  </si>
  <si>
    <t>3.1.</t>
  </si>
  <si>
    <t>строительство воздушных линий</t>
  </si>
  <si>
    <t>3.2.</t>
  </si>
  <si>
    <t>строительство кабельных линий</t>
  </si>
  <si>
    <t>3.3.</t>
  </si>
  <si>
    <t>строительство пунктов секционирования</t>
  </si>
  <si>
    <t>3.4.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</si>
  <si>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</si>
  <si>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3.5.</t>
  </si>
  <si>
    <t>строительство центров питания, подстанций с уровнем напряжения 35 кВ и выше (ПС)</t>
  </si>
  <si>
    <t>Проверка сетевой организацией выполнения Заявителем ТУ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</si>
  <si>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</si>
  <si>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</si>
  <si>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r>
      <t xml:space="preserve">Стандартизированная тарифная ставка, С </t>
    </r>
    <r>
      <rPr>
        <b/>
        <vertAlign val="subscript"/>
        <sz val="12"/>
        <rFont val="Times New Roman"/>
        <family val="1"/>
        <charset val="204"/>
      </rPr>
      <t>1</t>
    </r>
  </si>
  <si>
    <t>ООО "КАМАЗ-Энерго" на 2018 год.</t>
  </si>
  <si>
    <t>на технологическое присоединение на 2018 год.</t>
  </si>
  <si>
    <t>2018 год</t>
  </si>
  <si>
    <t xml:space="preserve"> к электрическим сетям ООО "КАМАЗ-Энерго" на 2018 год.(руб./кВт)</t>
  </si>
  <si>
    <r>
      <t xml:space="preserve">Ф.И.О. руководителя </t>
    </r>
    <r>
      <rPr>
        <b/>
        <sz val="14"/>
        <rFont val="Times New Roman"/>
        <family val="1"/>
        <charset val="204"/>
      </rPr>
      <t>Гаврилов Владислав Анатольевич</t>
    </r>
  </si>
  <si>
    <t>в тыс.руб.</t>
  </si>
  <si>
    <t>Ожидаемые данные за текущий период*</t>
  </si>
  <si>
    <t>*- фактические данные за 9 месяцев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</si>
</sst>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0\ _р_._-;\-* #,##0.00\ _р_._-;_-* &quot;-&quot;??\ _р_._-;_-@_-"/>
    <numFmt numFmtId="166" formatCode="_-* #,##0\ _р_._-;\-* #,##0\ _р_._-;_-* &quot;-&quot;??\ _р_._-;_-@_-"/>
    <numFmt numFmtId="167" formatCode="_-* #,##0.000\ _р_._-;\-* #,##0.000\ _р_._-;_-* &quot;-&quot;??\ _р_._-;_-@_-"/>
  </numFmts>
  <fonts count="16" x14ac:knownFonts="1">
    <font>
      <sz val="10"/>
      <name val="Arial"/>
      <charset val="204"/>
    </font>
    <font>
      <sz val="10"/>
      <name val="Arial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u/>
      <sz val="10"/>
      <color theme="10"/>
      <name val="Arial Cyr"/>
      <charset val="204"/>
    </font>
    <font>
      <u/>
      <sz val="14"/>
      <color theme="10"/>
      <name val="Arial Cyr"/>
      <charset val="204"/>
    </font>
    <font>
      <vertAlign val="subscript"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6" fillId="0" borderId="0" xfId="3" applyFont="1" applyAlignment="1">
      <alignment vertical="center"/>
    </xf>
    <xf numFmtId="0" fontId="5" fillId="0" borderId="0" xfId="3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 vertical="top"/>
    </xf>
    <xf numFmtId="0" fontId="12" fillId="0" borderId="2" xfId="0" applyNumberFormat="1" applyFont="1" applyBorder="1" applyAlignment="1">
      <alignment horizontal="center" vertical="top"/>
    </xf>
    <xf numFmtId="0" fontId="12" fillId="0" borderId="1" xfId="0" applyNumberFormat="1" applyFont="1" applyBorder="1" applyAlignment="1">
      <alignment horizontal="center" vertical="top"/>
    </xf>
    <xf numFmtId="0" fontId="12" fillId="0" borderId="2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vertical="top"/>
    </xf>
    <xf numFmtId="49" fontId="12" fillId="0" borderId="7" xfId="0" applyNumberFormat="1" applyFont="1" applyBorder="1" applyAlignment="1"/>
    <xf numFmtId="164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vertical="top"/>
    </xf>
    <xf numFmtId="49" fontId="12" fillId="0" borderId="8" xfId="0" applyNumberFormat="1" applyFont="1" applyBorder="1" applyAlignment="1"/>
    <xf numFmtId="49" fontId="12" fillId="0" borderId="2" xfId="0" applyNumberFormat="1" applyFont="1" applyBorder="1" applyAlignment="1"/>
    <xf numFmtId="49" fontId="12" fillId="0" borderId="9" xfId="0" applyNumberFormat="1" applyFont="1" applyBorder="1" applyAlignment="1">
      <alignment vertical="top"/>
    </xf>
    <xf numFmtId="49" fontId="12" fillId="0" borderId="9" xfId="0" applyNumberFormat="1" applyFont="1" applyBorder="1" applyAlignment="1"/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wrapText="1"/>
    </xf>
    <xf numFmtId="0" fontId="12" fillId="0" borderId="4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vertical="center"/>
    </xf>
    <xf numFmtId="0" fontId="12" fillId="0" borderId="6" xfId="0" applyNumberFormat="1" applyFont="1" applyBorder="1" applyAlignment="1">
      <alignment vertical="center"/>
    </xf>
    <xf numFmtId="49" fontId="13" fillId="0" borderId="7" xfId="0" applyNumberFormat="1" applyFont="1" applyBorder="1" applyAlignment="1">
      <alignment vertical="center"/>
    </xf>
    <xf numFmtId="49" fontId="13" fillId="0" borderId="7" xfId="0" applyNumberFormat="1" applyFont="1" applyBorder="1" applyAlignment="1">
      <alignment vertical="center" wrapText="1"/>
    </xf>
    <xf numFmtId="2" fontId="13" fillId="0" borderId="7" xfId="0" applyNumberFormat="1" applyFont="1" applyBorder="1" applyAlignment="1">
      <alignment horizontal="center" vertical="center"/>
    </xf>
    <xf numFmtId="166" fontId="13" fillId="0" borderId="9" xfId="1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vertical="center"/>
    </xf>
    <xf numFmtId="49" fontId="14" fillId="0" borderId="9" xfId="0" applyNumberFormat="1" applyFont="1" applyBorder="1" applyAlignment="1">
      <alignment horizontal="right" vertical="center"/>
    </xf>
    <xf numFmtId="165" fontId="14" fillId="0" borderId="9" xfId="1" applyFont="1" applyBorder="1" applyAlignment="1">
      <alignment horizontal="center" vertical="center"/>
    </xf>
    <xf numFmtId="166" fontId="14" fillId="0" borderId="9" xfId="1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165" fontId="13" fillId="0" borderId="7" xfId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vertical="center"/>
    </xf>
    <xf numFmtId="165" fontId="12" fillId="0" borderId="2" xfId="1" applyFont="1" applyBorder="1" applyAlignment="1">
      <alignment horizontal="center" vertical="center"/>
    </xf>
    <xf numFmtId="49" fontId="12" fillId="0" borderId="7" xfId="0" applyNumberFormat="1" applyFont="1" applyBorder="1" applyAlignment="1">
      <alignment vertical="center"/>
    </xf>
    <xf numFmtId="49" fontId="12" fillId="0" borderId="7" xfId="0" applyNumberFormat="1" applyFont="1" applyBorder="1" applyAlignment="1">
      <alignment vertical="center" wrapText="1"/>
    </xf>
    <xf numFmtId="165" fontId="12" fillId="0" borderId="7" xfId="1" applyFont="1" applyBorder="1" applyAlignment="1">
      <alignment horizontal="center" vertical="center"/>
    </xf>
    <xf numFmtId="166" fontId="13" fillId="0" borderId="7" xfId="1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vertical="center"/>
    </xf>
    <xf numFmtId="49" fontId="14" fillId="0" borderId="8" xfId="0" applyNumberFormat="1" applyFont="1" applyBorder="1" applyAlignment="1">
      <alignment horizontal="right" vertical="center"/>
    </xf>
    <xf numFmtId="165" fontId="14" fillId="0" borderId="8" xfId="1" applyFont="1" applyBorder="1" applyAlignment="1">
      <alignment horizontal="center" vertical="center"/>
    </xf>
    <xf numFmtId="166" fontId="14" fillId="0" borderId="8" xfId="1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/>
    </xf>
    <xf numFmtId="165" fontId="13" fillId="0" borderId="4" xfId="1" applyFont="1" applyBorder="1" applyAlignment="1">
      <alignment horizontal="center"/>
    </xf>
    <xf numFmtId="166" fontId="13" fillId="0" borderId="4" xfId="1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vertical="center"/>
    </xf>
    <xf numFmtId="49" fontId="14" fillId="0" borderId="5" xfId="0" applyNumberFormat="1" applyFont="1" applyBorder="1" applyAlignment="1">
      <alignment horizontal="right" vertical="center"/>
    </xf>
    <xf numFmtId="165" fontId="14" fillId="0" borderId="5" xfId="1" applyFont="1" applyBorder="1" applyAlignment="1">
      <alignment horizontal="center" vertical="center"/>
    </xf>
    <xf numFmtId="166" fontId="14" fillId="0" borderId="5" xfId="1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right" vertical="center"/>
    </xf>
    <xf numFmtId="165" fontId="14" fillId="0" borderId="6" xfId="1" applyFont="1" applyBorder="1" applyAlignment="1">
      <alignment horizontal="center" vertical="center"/>
    </xf>
    <xf numFmtId="166" fontId="14" fillId="0" borderId="6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/>
    <xf numFmtId="0" fontId="4" fillId="0" borderId="0" xfId="0" applyNumberFormat="1" applyFont="1" applyBorder="1" applyAlignment="1">
      <alignment vertical="top"/>
    </xf>
    <xf numFmtId="167" fontId="12" fillId="0" borderId="7" xfId="1" applyNumberFormat="1" applyFont="1" applyBorder="1" applyAlignment="1"/>
    <xf numFmtId="167" fontId="12" fillId="0" borderId="4" xfId="1" applyNumberFormat="1" applyFont="1" applyBorder="1" applyAlignment="1"/>
    <xf numFmtId="167" fontId="12" fillId="0" borderId="8" xfId="1" applyNumberFormat="1" applyFont="1" applyBorder="1" applyAlignment="1"/>
    <xf numFmtId="167" fontId="12" fillId="0" borderId="6" xfId="1" applyNumberFormat="1" applyFont="1" applyBorder="1" applyAlignment="1"/>
    <xf numFmtId="167" fontId="12" fillId="0" borderId="2" xfId="1" applyNumberFormat="1" applyFont="1" applyBorder="1" applyAlignment="1"/>
    <xf numFmtId="167" fontId="12" fillId="0" borderId="1" xfId="1" applyNumberFormat="1" applyFont="1" applyBorder="1" applyAlignment="1"/>
    <xf numFmtId="167" fontId="12" fillId="0" borderId="9" xfId="1" applyNumberFormat="1" applyFont="1" applyBorder="1" applyAlignment="1"/>
    <xf numFmtId="167" fontId="12" fillId="0" borderId="5" xfId="0" applyNumberFormat="1" applyFont="1" applyBorder="1" applyAlignment="1"/>
    <xf numFmtId="167" fontId="12" fillId="0" borderId="6" xfId="0" applyNumberFormat="1" applyFont="1" applyBorder="1" applyAlignment="1"/>
    <xf numFmtId="167" fontId="12" fillId="0" borderId="1" xfId="0" applyNumberFormat="1" applyFont="1" applyBorder="1" applyAlignme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2" fillId="0" borderId="4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top" wrapText="1"/>
    </xf>
    <xf numFmtId="0" fontId="12" fillId="0" borderId="5" xfId="0" applyNumberFormat="1" applyFont="1" applyBorder="1" applyAlignment="1">
      <alignment horizontal="center" vertical="top" wrapText="1"/>
    </xf>
    <xf numFmtId="0" fontId="12" fillId="0" borderId="6" xfId="0" applyNumberFormat="1" applyFont="1" applyBorder="1" applyAlignment="1">
      <alignment horizontal="center" vertical="top" wrapText="1"/>
    </xf>
    <xf numFmtId="0" fontId="12" fillId="0" borderId="2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Q18" sqref="Q18"/>
    </sheetView>
  </sheetViews>
  <sheetFormatPr defaultRowHeight="12.75" x14ac:dyDescent="0.2"/>
  <cols>
    <col min="1" max="1" width="5.85546875" customWidth="1"/>
    <col min="2" max="2" width="15.7109375" bestFit="1" customWidth="1"/>
  </cols>
  <sheetData>
    <row r="1" spans="1:12" ht="18.75" x14ac:dyDescent="0.3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.75" x14ac:dyDescent="0.3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8.75" x14ac:dyDescent="0.3">
      <c r="A3" s="91" t="s">
        <v>120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7" spans="1:12" ht="18.75" x14ac:dyDescent="0.2">
      <c r="A7" s="1" t="s">
        <v>2</v>
      </c>
      <c r="B7" s="1" t="s">
        <v>3</v>
      </c>
    </row>
    <row r="8" spans="1:12" ht="18.75" x14ac:dyDescent="0.2">
      <c r="A8" s="2"/>
      <c r="B8" s="2"/>
    </row>
    <row r="9" spans="1:12" ht="18.75" x14ac:dyDescent="0.2">
      <c r="A9" s="1" t="s">
        <v>4</v>
      </c>
      <c r="B9" s="1" t="s">
        <v>5</v>
      </c>
    </row>
    <row r="10" spans="1:12" ht="18.75" x14ac:dyDescent="0.2">
      <c r="A10" s="2"/>
      <c r="B10" s="2"/>
    </row>
    <row r="11" spans="1:12" ht="18.75" x14ac:dyDescent="0.2">
      <c r="A11" s="1" t="s">
        <v>6</v>
      </c>
      <c r="B11" s="1" t="s">
        <v>7</v>
      </c>
    </row>
    <row r="12" spans="1:12" ht="18.75" x14ac:dyDescent="0.2">
      <c r="A12" s="2"/>
      <c r="B12" s="2"/>
    </row>
    <row r="13" spans="1:12" ht="18.75" x14ac:dyDescent="0.2">
      <c r="A13" s="1" t="s">
        <v>8</v>
      </c>
      <c r="B13" s="1" t="s">
        <v>9</v>
      </c>
    </row>
    <row r="14" spans="1:12" ht="18.75" x14ac:dyDescent="0.2">
      <c r="A14" s="2"/>
      <c r="B14" s="2"/>
    </row>
    <row r="15" spans="1:12" ht="18.75" x14ac:dyDescent="0.2">
      <c r="A15" s="1" t="s">
        <v>10</v>
      </c>
      <c r="B15" s="1" t="s">
        <v>11</v>
      </c>
    </row>
    <row r="16" spans="1:12" ht="18.75" x14ac:dyDescent="0.2">
      <c r="A16" s="3"/>
      <c r="B16" s="3"/>
    </row>
    <row r="17" spans="1:2" ht="18.75" x14ac:dyDescent="0.2">
      <c r="A17" s="4" t="s">
        <v>12</v>
      </c>
      <c r="B17" s="4" t="s">
        <v>13</v>
      </c>
    </row>
    <row r="18" spans="1:2" ht="18.75" x14ac:dyDescent="0.2">
      <c r="A18" s="3"/>
      <c r="B18" s="3"/>
    </row>
    <row r="19" spans="1:2" ht="18.75" x14ac:dyDescent="0.2">
      <c r="A19" s="1" t="s">
        <v>14</v>
      </c>
      <c r="B19" s="1" t="s">
        <v>124</v>
      </c>
    </row>
    <row r="20" spans="1:2" ht="18.75" x14ac:dyDescent="0.2">
      <c r="A20" s="2"/>
      <c r="B20" s="2"/>
    </row>
    <row r="21" spans="1:2" ht="18.75" x14ac:dyDescent="0.2">
      <c r="A21" s="1" t="s">
        <v>15</v>
      </c>
      <c r="B21" s="1" t="s">
        <v>16</v>
      </c>
    </row>
    <row r="22" spans="1:2" ht="18" x14ac:dyDescent="0.2">
      <c r="A22" s="5"/>
      <c r="B22" s="6"/>
    </row>
    <row r="23" spans="1:2" ht="18.75" x14ac:dyDescent="0.2">
      <c r="A23" s="1" t="s">
        <v>17</v>
      </c>
      <c r="B23" s="1" t="s">
        <v>18</v>
      </c>
    </row>
    <row r="24" spans="1:2" ht="18.75" x14ac:dyDescent="0.2">
      <c r="A24" s="2"/>
      <c r="B24" s="2"/>
    </row>
    <row r="25" spans="1:2" ht="18.75" x14ac:dyDescent="0.2">
      <c r="A25" s="1" t="s">
        <v>19</v>
      </c>
      <c r="B25" s="1" t="s">
        <v>20</v>
      </c>
    </row>
    <row r="26" spans="1:2" ht="18.75" x14ac:dyDescent="0.2">
      <c r="A26" s="2"/>
      <c r="B26" s="2"/>
    </row>
  </sheetData>
  <mergeCells count="3">
    <mergeCell ref="A1:L1"/>
    <mergeCell ref="A2:L2"/>
    <mergeCell ref="A3:L3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opLeftCell="A10" zoomScaleNormal="100" workbookViewId="0">
      <selection activeCell="D20" sqref="C19:D20"/>
    </sheetView>
  </sheetViews>
  <sheetFormatPr defaultRowHeight="18.75" x14ac:dyDescent="0.3"/>
  <cols>
    <col min="1" max="1" width="11.28515625" style="7" customWidth="1"/>
    <col min="2" max="2" width="78.85546875" style="7" customWidth="1"/>
    <col min="3" max="3" width="17" style="7" customWidth="1"/>
    <col min="4" max="4" width="21" style="7" customWidth="1"/>
    <col min="5" max="5" width="19.7109375" style="7" customWidth="1"/>
    <col min="6" max="16384" width="9.140625" style="7"/>
  </cols>
  <sheetData>
    <row r="2" spans="1:5" x14ac:dyDescent="0.3">
      <c r="A2" s="91" t="s">
        <v>21</v>
      </c>
      <c r="B2" s="91"/>
      <c r="C2" s="91"/>
      <c r="D2" s="91"/>
      <c r="E2" s="91"/>
    </row>
    <row r="3" spans="1:5" x14ac:dyDescent="0.3">
      <c r="A3" s="91" t="s">
        <v>22</v>
      </c>
      <c r="B3" s="91"/>
      <c r="C3" s="91"/>
      <c r="D3" s="91"/>
      <c r="E3" s="91"/>
    </row>
    <row r="4" spans="1:5" x14ac:dyDescent="0.3">
      <c r="A4" s="91" t="s">
        <v>23</v>
      </c>
      <c r="B4" s="91"/>
      <c r="C4" s="91"/>
      <c r="D4" s="91"/>
      <c r="E4" s="91"/>
    </row>
    <row r="5" spans="1:5" x14ac:dyDescent="0.3">
      <c r="A5" s="91" t="s">
        <v>24</v>
      </c>
      <c r="B5" s="91"/>
      <c r="C5" s="91"/>
      <c r="D5" s="91"/>
      <c r="E5" s="91"/>
    </row>
    <row r="6" spans="1:5" x14ac:dyDescent="0.3">
      <c r="A6" s="91" t="s">
        <v>120</v>
      </c>
      <c r="B6" s="91"/>
      <c r="C6" s="91"/>
      <c r="D6" s="91"/>
      <c r="E6" s="91"/>
    </row>
    <row r="8" spans="1:5" ht="45.75" customHeight="1" x14ac:dyDescent="0.3">
      <c r="A8" s="92" t="s">
        <v>25</v>
      </c>
      <c r="B8" s="92"/>
      <c r="C8" s="92" t="s">
        <v>26</v>
      </c>
      <c r="D8" s="93" t="s">
        <v>27</v>
      </c>
      <c r="E8" s="94"/>
    </row>
    <row r="9" spans="1:5" ht="48.75" customHeight="1" x14ac:dyDescent="0.3">
      <c r="A9" s="92"/>
      <c r="B9" s="92"/>
      <c r="C9" s="92"/>
      <c r="D9" s="8" t="s">
        <v>28</v>
      </c>
      <c r="E9" s="8" t="s">
        <v>29</v>
      </c>
    </row>
    <row r="10" spans="1:5" ht="153.75" customHeight="1" x14ac:dyDescent="0.3">
      <c r="A10" s="9" t="s">
        <v>30</v>
      </c>
      <c r="B10" s="10" t="s">
        <v>31</v>
      </c>
      <c r="C10" s="9" t="s">
        <v>32</v>
      </c>
      <c r="D10" s="11">
        <f>'мероприятия Прил 4'!E39</f>
        <v>124.89183908045977</v>
      </c>
      <c r="E10" s="11">
        <f>'мероприятия Прил 4'!E40</f>
        <v>112.85793103448275</v>
      </c>
    </row>
    <row r="11" spans="1:5" ht="57.75" customHeight="1" x14ac:dyDescent="0.3">
      <c r="A11" s="9" t="s">
        <v>33</v>
      </c>
      <c r="B11" s="10" t="s">
        <v>34</v>
      </c>
      <c r="C11" s="9" t="s">
        <v>32</v>
      </c>
      <c r="D11" s="11">
        <f>'мероприятия Прил 4'!E20</f>
        <v>54.30827586206896</v>
      </c>
      <c r="E11" s="11">
        <f>'мероприятия Прил 4'!E21</f>
        <v>54.30827586206896</v>
      </c>
    </row>
    <row r="12" spans="1:5" ht="59.25" customHeight="1" x14ac:dyDescent="0.3">
      <c r="A12" s="9" t="s">
        <v>35</v>
      </c>
      <c r="B12" s="10" t="s">
        <v>36</v>
      </c>
      <c r="C12" s="9" t="s">
        <v>32</v>
      </c>
      <c r="D12" s="11">
        <f>'мероприятия Прил 4'!E30</f>
        <v>27.774597701149425</v>
      </c>
      <c r="E12" s="11">
        <f>'мероприятия Прил 4'!E31</f>
        <v>27.774597701149425</v>
      </c>
    </row>
    <row r="13" spans="1:5" ht="77.25" customHeight="1" x14ac:dyDescent="0.3">
      <c r="A13" s="9" t="s">
        <v>37</v>
      </c>
      <c r="B13" s="10" t="s">
        <v>38</v>
      </c>
      <c r="C13" s="9" t="s">
        <v>32</v>
      </c>
      <c r="D13" s="11">
        <f>'мероприятия Прил 4'!E33</f>
        <v>12.033908045977013</v>
      </c>
      <c r="E13" s="11">
        <f>'мероприятия Прил 4'!E34</f>
        <v>0</v>
      </c>
    </row>
    <row r="14" spans="1:5" ht="97.5" customHeight="1" x14ac:dyDescent="0.3">
      <c r="A14" s="9" t="s">
        <v>39</v>
      </c>
      <c r="B14" s="10" t="s">
        <v>40</v>
      </c>
      <c r="C14" s="9" t="s">
        <v>32</v>
      </c>
      <c r="D14" s="11">
        <f>'мероприятия Прил 4'!E36</f>
        <v>30.775057471264365</v>
      </c>
      <c r="E14" s="11">
        <f>'мероприятия Прил 4'!E37</f>
        <v>30.775057471264365</v>
      </c>
    </row>
    <row r="18" spans="1:5" x14ac:dyDescent="0.3">
      <c r="A18" s="12"/>
      <c r="B18" s="13"/>
      <c r="C18" s="13"/>
      <c r="D18" s="13"/>
      <c r="E18" s="12"/>
    </row>
  </sheetData>
  <mergeCells count="8">
    <mergeCell ref="A8:B9"/>
    <mergeCell ref="C8:C9"/>
    <mergeCell ref="D8:E8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showWhiteSpace="0" topLeftCell="A33" zoomScaleNormal="100" workbookViewId="0">
      <selection activeCell="D51" sqref="D51"/>
    </sheetView>
  </sheetViews>
  <sheetFormatPr defaultColWidth="1.140625" defaultRowHeight="12.75" x14ac:dyDescent="0.2"/>
  <cols>
    <col min="1" max="1" width="8.7109375" style="17" customWidth="1"/>
    <col min="2" max="2" width="58.28515625" style="17" customWidth="1"/>
    <col min="3" max="3" width="17.140625" style="17" customWidth="1"/>
    <col min="4" max="4" width="19.85546875" style="17" customWidth="1"/>
    <col min="5" max="5" width="18.28515625" style="17" customWidth="1"/>
    <col min="6" max="10" width="2.28515625" style="17" customWidth="1"/>
    <col min="11" max="16384" width="1.140625" style="17"/>
  </cols>
  <sheetData>
    <row r="1" spans="1:4" s="14" customFormat="1" ht="11.25" hidden="1" customHeight="1" x14ac:dyDescent="0.2">
      <c r="C1" s="15"/>
      <c r="D1" s="15"/>
    </row>
    <row r="2" spans="1:4" s="14" customFormat="1" ht="11.25" hidden="1" customHeight="1" x14ac:dyDescent="0.2">
      <c r="C2" s="15"/>
      <c r="D2" s="15"/>
    </row>
    <row r="3" spans="1:4" s="14" customFormat="1" ht="11.25" hidden="1" customHeight="1" x14ac:dyDescent="0.2">
      <c r="C3" s="15"/>
      <c r="D3" s="15"/>
    </row>
    <row r="4" spans="1:4" s="14" customFormat="1" ht="11.25" hidden="1" customHeight="1" x14ac:dyDescent="0.2">
      <c r="C4" s="15"/>
      <c r="D4" s="15"/>
    </row>
    <row r="5" spans="1:4" s="14" customFormat="1" ht="11.25" x14ac:dyDescent="0.2">
      <c r="C5" s="15"/>
      <c r="D5" s="15"/>
    </row>
    <row r="6" spans="1:4" x14ac:dyDescent="0.2">
      <c r="A6" s="16"/>
    </row>
    <row r="7" spans="1:4" s="18" customFormat="1" ht="18.75" x14ac:dyDescent="0.3">
      <c r="A7" s="95" t="s">
        <v>41</v>
      </c>
      <c r="B7" s="95"/>
      <c r="C7" s="95"/>
      <c r="D7" s="95"/>
    </row>
    <row r="8" spans="1:4" s="18" customFormat="1" ht="18.75" x14ac:dyDescent="0.3">
      <c r="A8" s="95" t="s">
        <v>42</v>
      </c>
      <c r="B8" s="95"/>
      <c r="C8" s="95"/>
      <c r="D8" s="95"/>
    </row>
    <row r="9" spans="1:4" s="18" customFormat="1" ht="18.75" x14ac:dyDescent="0.3">
      <c r="A9" s="95" t="s">
        <v>121</v>
      </c>
      <c r="B9" s="95"/>
      <c r="C9" s="95"/>
      <c r="D9" s="95"/>
    </row>
    <row r="11" spans="1:4" ht="12.75" hidden="1" customHeight="1" x14ac:dyDescent="0.2"/>
    <row r="12" spans="1:4" s="19" customFormat="1" ht="15" x14ac:dyDescent="0.25">
      <c r="D12" s="20" t="s">
        <v>125</v>
      </c>
    </row>
    <row r="13" spans="1:4" s="21" customFormat="1" ht="15.75" customHeight="1" x14ac:dyDescent="0.2">
      <c r="A13" s="96" t="s">
        <v>43</v>
      </c>
      <c r="B13" s="96" t="s">
        <v>44</v>
      </c>
      <c r="C13" s="99" t="s">
        <v>126</v>
      </c>
      <c r="D13" s="99" t="s">
        <v>45</v>
      </c>
    </row>
    <row r="14" spans="1:4" s="21" customFormat="1" ht="15.75" x14ac:dyDescent="0.2">
      <c r="A14" s="97"/>
      <c r="B14" s="97"/>
      <c r="C14" s="100"/>
      <c r="D14" s="100"/>
    </row>
    <row r="15" spans="1:4" s="21" customFormat="1" ht="15.75" x14ac:dyDescent="0.2">
      <c r="A15" s="97"/>
      <c r="B15" s="97"/>
      <c r="C15" s="100"/>
      <c r="D15" s="100"/>
    </row>
    <row r="16" spans="1:4" s="21" customFormat="1" ht="15.75" x14ac:dyDescent="0.2">
      <c r="A16" s="97"/>
      <c r="B16" s="97"/>
      <c r="C16" s="101"/>
      <c r="D16" s="101"/>
    </row>
    <row r="17" spans="1:5" s="21" customFormat="1" ht="15.75" x14ac:dyDescent="0.2">
      <c r="A17" s="98"/>
      <c r="B17" s="98"/>
      <c r="C17" s="22" t="s">
        <v>46</v>
      </c>
      <c r="D17" s="23" t="s">
        <v>122</v>
      </c>
    </row>
    <row r="18" spans="1:5" s="26" customFormat="1" ht="15.75" x14ac:dyDescent="0.2">
      <c r="A18" s="24">
        <v>1</v>
      </c>
      <c r="B18" s="24">
        <v>2</v>
      </c>
      <c r="C18" s="24">
        <v>3</v>
      </c>
      <c r="D18" s="25">
        <v>4</v>
      </c>
    </row>
    <row r="19" spans="1:5" s="30" customFormat="1" ht="15.75" x14ac:dyDescent="0.25">
      <c r="A19" s="27" t="s">
        <v>2</v>
      </c>
      <c r="B19" s="28" t="s">
        <v>47</v>
      </c>
      <c r="C19" s="81">
        <f>C21+C22+C23+C24+C25+C37</f>
        <v>199.49434000000002</v>
      </c>
      <c r="D19" s="82">
        <f>D21+D22+D23+D24+D25+D37</f>
        <v>21.731180147541508</v>
      </c>
      <c r="E19" s="29"/>
    </row>
    <row r="20" spans="1:5" s="30" customFormat="1" ht="15.75" x14ac:dyDescent="0.25">
      <c r="A20" s="31"/>
      <c r="B20" s="32" t="s">
        <v>48</v>
      </c>
      <c r="C20" s="83"/>
      <c r="D20" s="84"/>
    </row>
    <row r="21" spans="1:5" s="30" customFormat="1" ht="15.75" x14ac:dyDescent="0.25">
      <c r="A21" s="33" t="s">
        <v>49</v>
      </c>
      <c r="B21" s="33" t="s">
        <v>50</v>
      </c>
      <c r="C21" s="85"/>
      <c r="D21" s="86"/>
      <c r="E21" s="29"/>
    </row>
    <row r="22" spans="1:5" s="30" customFormat="1" ht="15.75" x14ac:dyDescent="0.25">
      <c r="A22" s="33" t="s">
        <v>51</v>
      </c>
      <c r="B22" s="33" t="s">
        <v>52</v>
      </c>
      <c r="C22" s="85"/>
      <c r="D22" s="86"/>
    </row>
    <row r="23" spans="1:5" s="30" customFormat="1" ht="15.75" x14ac:dyDescent="0.25">
      <c r="A23" s="33" t="s">
        <v>53</v>
      </c>
      <c r="B23" s="33" t="s">
        <v>54</v>
      </c>
      <c r="C23" s="85">
        <v>96.372870000000006</v>
      </c>
      <c r="D23" s="86">
        <v>14.299762982897199</v>
      </c>
    </row>
    <row r="24" spans="1:5" s="30" customFormat="1" ht="15.75" x14ac:dyDescent="0.25">
      <c r="A24" s="33" t="s">
        <v>55</v>
      </c>
      <c r="B24" s="33" t="s">
        <v>56</v>
      </c>
      <c r="C24" s="85">
        <v>29.534590000000001</v>
      </c>
      <c r="D24" s="86">
        <f>D23*0.3073</f>
        <v>4.3943171646443098</v>
      </c>
    </row>
    <row r="25" spans="1:5" s="30" customFormat="1" ht="15.75" x14ac:dyDescent="0.25">
      <c r="A25" s="33" t="s">
        <v>57</v>
      </c>
      <c r="B25" s="33" t="s">
        <v>58</v>
      </c>
      <c r="C25" s="85">
        <f>C26+C28+C29</f>
        <v>73.586879999999994</v>
      </c>
      <c r="D25" s="86">
        <f>D26+D27+D29</f>
        <v>3.0371000000000001</v>
      </c>
    </row>
    <row r="26" spans="1:5" s="30" customFormat="1" ht="15.75" x14ac:dyDescent="0.25">
      <c r="A26" s="33" t="s">
        <v>59</v>
      </c>
      <c r="B26" s="33" t="s">
        <v>60</v>
      </c>
      <c r="C26" s="85">
        <v>33.050849999999997</v>
      </c>
      <c r="D26" s="86"/>
    </row>
    <row r="27" spans="1:5" s="30" customFormat="1" ht="15.75" x14ac:dyDescent="0.25">
      <c r="A27" s="27" t="s">
        <v>61</v>
      </c>
      <c r="B27" s="28" t="s">
        <v>62</v>
      </c>
      <c r="C27" s="81"/>
      <c r="D27" s="82"/>
    </row>
    <row r="28" spans="1:5" s="30" customFormat="1" ht="15.75" x14ac:dyDescent="0.25">
      <c r="A28" s="31"/>
      <c r="B28" s="32" t="s">
        <v>63</v>
      </c>
      <c r="C28" s="83"/>
      <c r="D28" s="84"/>
    </row>
    <row r="29" spans="1:5" s="30" customFormat="1" ht="15.75" x14ac:dyDescent="0.25">
      <c r="A29" s="33" t="s">
        <v>64</v>
      </c>
      <c r="B29" s="33" t="s">
        <v>65</v>
      </c>
      <c r="C29" s="85">
        <f>C30+C31+C33+C34+C35</f>
        <v>40.536029999999997</v>
      </c>
      <c r="D29" s="86">
        <f>D30+D31+D32+D34+D35</f>
        <v>3.0371000000000001</v>
      </c>
    </row>
    <row r="30" spans="1:5" s="30" customFormat="1" ht="15.75" x14ac:dyDescent="0.25">
      <c r="A30" s="33" t="s">
        <v>66</v>
      </c>
      <c r="B30" s="33" t="s">
        <v>67</v>
      </c>
      <c r="C30" s="85"/>
      <c r="D30" s="86"/>
    </row>
    <row r="31" spans="1:5" s="30" customFormat="1" ht="15.75" x14ac:dyDescent="0.25">
      <c r="A31" s="33" t="s">
        <v>68</v>
      </c>
      <c r="B31" s="33" t="s">
        <v>69</v>
      </c>
      <c r="C31" s="85"/>
      <c r="D31" s="86"/>
    </row>
    <row r="32" spans="1:5" s="30" customFormat="1" ht="15.75" x14ac:dyDescent="0.25">
      <c r="A32" s="27" t="s">
        <v>70</v>
      </c>
      <c r="B32" s="28" t="s">
        <v>71</v>
      </c>
      <c r="C32" s="81"/>
      <c r="D32" s="82"/>
    </row>
    <row r="33" spans="1:4" s="30" customFormat="1" ht="15.75" x14ac:dyDescent="0.25">
      <c r="A33" s="31"/>
      <c r="B33" s="32" t="s">
        <v>72</v>
      </c>
      <c r="C33" s="83"/>
      <c r="D33" s="84"/>
    </row>
    <row r="34" spans="1:4" s="30" customFormat="1" ht="15.75" x14ac:dyDescent="0.25">
      <c r="A34" s="33" t="s">
        <v>73</v>
      </c>
      <c r="B34" s="33" t="s">
        <v>74</v>
      </c>
      <c r="C34" s="85"/>
      <c r="D34" s="86"/>
    </row>
    <row r="35" spans="1:4" s="30" customFormat="1" ht="15.75" x14ac:dyDescent="0.25">
      <c r="A35" s="27" t="s">
        <v>75</v>
      </c>
      <c r="B35" s="28" t="s">
        <v>76</v>
      </c>
      <c r="C35" s="81">
        <v>40.536029999999997</v>
      </c>
      <c r="D35" s="82">
        <v>3.0371000000000001</v>
      </c>
    </row>
    <row r="36" spans="1:4" s="30" customFormat="1" ht="15.75" x14ac:dyDescent="0.25">
      <c r="A36" s="31"/>
      <c r="B36" s="32" t="s">
        <v>77</v>
      </c>
      <c r="C36" s="83"/>
      <c r="D36" s="84"/>
    </row>
    <row r="37" spans="1:4" s="30" customFormat="1" ht="15.75" x14ac:dyDescent="0.25">
      <c r="A37" s="33" t="s">
        <v>78</v>
      </c>
      <c r="B37" s="33" t="s">
        <v>79</v>
      </c>
      <c r="C37" s="85"/>
      <c r="D37" s="86">
        <f>D38+D39+D40+D41</f>
        <v>0</v>
      </c>
    </row>
    <row r="38" spans="1:4" s="30" customFormat="1" ht="15.75" x14ac:dyDescent="0.25">
      <c r="A38" s="33" t="s">
        <v>80</v>
      </c>
      <c r="B38" s="33" t="s">
        <v>81</v>
      </c>
      <c r="C38" s="85"/>
      <c r="D38" s="86"/>
    </row>
    <row r="39" spans="1:4" s="30" customFormat="1" ht="15.75" x14ac:dyDescent="0.25">
      <c r="A39" s="33" t="s">
        <v>82</v>
      </c>
      <c r="B39" s="33" t="s">
        <v>83</v>
      </c>
      <c r="C39" s="85"/>
      <c r="D39" s="86"/>
    </row>
    <row r="40" spans="1:4" s="30" customFormat="1" ht="15.75" x14ac:dyDescent="0.25">
      <c r="A40" s="33" t="s">
        <v>84</v>
      </c>
      <c r="B40" s="33" t="s">
        <v>85</v>
      </c>
      <c r="C40" s="85"/>
      <c r="D40" s="86"/>
    </row>
    <row r="41" spans="1:4" s="30" customFormat="1" ht="15.75" x14ac:dyDescent="0.25">
      <c r="A41" s="27" t="s">
        <v>86</v>
      </c>
      <c r="B41" s="28" t="s">
        <v>87</v>
      </c>
      <c r="C41" s="81"/>
      <c r="D41" s="82"/>
    </row>
    <row r="42" spans="1:4" s="30" customFormat="1" ht="15.75" x14ac:dyDescent="0.25">
      <c r="A42" s="31"/>
      <c r="B42" s="32" t="s">
        <v>88</v>
      </c>
      <c r="C42" s="83"/>
      <c r="D42" s="84"/>
    </row>
    <row r="43" spans="1:4" s="30" customFormat="1" ht="15.75" x14ac:dyDescent="0.25">
      <c r="A43" s="27" t="s">
        <v>4</v>
      </c>
      <c r="B43" s="28" t="s">
        <v>89</v>
      </c>
      <c r="C43" s="81"/>
      <c r="D43" s="82"/>
    </row>
    <row r="44" spans="1:4" s="30" customFormat="1" ht="15.75" x14ac:dyDescent="0.25">
      <c r="A44" s="34"/>
      <c r="B44" s="35" t="s">
        <v>90</v>
      </c>
      <c r="C44" s="87"/>
      <c r="D44" s="88"/>
    </row>
    <row r="45" spans="1:4" s="30" customFormat="1" ht="15.75" x14ac:dyDescent="0.25">
      <c r="A45" s="34"/>
      <c r="B45" s="35" t="s">
        <v>91</v>
      </c>
      <c r="C45" s="87"/>
      <c r="D45" s="88"/>
    </row>
    <row r="46" spans="1:4" s="30" customFormat="1" ht="15.75" x14ac:dyDescent="0.25">
      <c r="A46" s="31"/>
      <c r="B46" s="32" t="s">
        <v>92</v>
      </c>
      <c r="C46" s="83"/>
      <c r="D46" s="89"/>
    </row>
    <row r="47" spans="1:4" s="30" customFormat="1" ht="15.75" x14ac:dyDescent="0.25">
      <c r="A47" s="33" t="s">
        <v>6</v>
      </c>
      <c r="B47" s="33" t="s">
        <v>93</v>
      </c>
      <c r="C47" s="85"/>
      <c r="D47" s="90"/>
    </row>
    <row r="48" spans="1:4" s="30" customFormat="1" ht="15.75" x14ac:dyDescent="0.25">
      <c r="A48" s="33" t="s">
        <v>8</v>
      </c>
      <c r="B48" s="33" t="s">
        <v>94</v>
      </c>
      <c r="C48" s="85">
        <f>C19+C43+C47</f>
        <v>199.49434000000002</v>
      </c>
      <c r="D48" s="86">
        <f>D19+D43+D47</f>
        <v>21.731180147541508</v>
      </c>
    </row>
    <row r="49" spans="1:5" x14ac:dyDescent="0.2">
      <c r="A49" s="16" t="s">
        <v>127</v>
      </c>
    </row>
    <row r="51" spans="1:5" ht="69" customHeight="1" x14ac:dyDescent="0.3">
      <c r="A51" s="7"/>
      <c r="B51" s="7"/>
      <c r="C51" s="7"/>
      <c r="D51" s="7"/>
      <c r="E51" s="16"/>
    </row>
  </sheetData>
  <mergeCells count="7">
    <mergeCell ref="A7:D7"/>
    <mergeCell ref="A8:D8"/>
    <mergeCell ref="A9:D9"/>
    <mergeCell ref="A13:A17"/>
    <mergeCell ref="B13:B17"/>
    <mergeCell ref="C13:C16"/>
    <mergeCell ref="D13:D16"/>
  </mergeCells>
  <printOptions horizontalCentered="1"/>
  <pageMargins left="0.39370078740157483" right="0.39370078740157483" top="0.39370078740157483" bottom="0.39370078740157483" header="0" footer="0"/>
  <pageSetup paperSize="9" scale="79" orientation="portrait" r:id="rId1"/>
  <headerFooter alignWithMargins="0">
    <oddHeader xml:space="preserve">&amp;L&amp;6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8"/>
  <sheetViews>
    <sheetView tabSelected="1" topLeftCell="A7" zoomScale="125" zoomScaleNormal="125" workbookViewId="0">
      <selection activeCell="C26" sqref="C26"/>
    </sheetView>
  </sheetViews>
  <sheetFormatPr defaultColWidth="1" defaultRowHeight="12.75" x14ac:dyDescent="0.2"/>
  <cols>
    <col min="1" max="1" width="8" style="17" customWidth="1"/>
    <col min="2" max="2" width="47.5703125" style="17" customWidth="1"/>
    <col min="3" max="3" width="16.85546875" style="17" customWidth="1"/>
    <col min="4" max="4" width="14.85546875" style="17" customWidth="1"/>
    <col min="5" max="5" width="20.5703125" style="17" customWidth="1"/>
    <col min="6" max="16384" width="1" style="17"/>
  </cols>
  <sheetData>
    <row r="1" spans="1:56" s="36" customFormat="1" ht="11.25" hidden="1" customHeight="1" x14ac:dyDescent="0.2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BD1" s="37"/>
    </row>
    <row r="2" spans="1:56" s="36" customFormat="1" ht="11.25" hidden="1" customHeight="1" x14ac:dyDescent="0.2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BD2" s="37"/>
    </row>
    <row r="3" spans="1:56" s="36" customFormat="1" ht="11.25" hidden="1" customHeight="1" x14ac:dyDescent="0.2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BD3" s="37"/>
    </row>
    <row r="4" spans="1:56" s="36" customFormat="1" ht="11.25" hidden="1" customHeight="1" x14ac:dyDescent="0.2"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BD4" s="37"/>
    </row>
    <row r="5" spans="1:56" s="36" customFormat="1" ht="11.25" hidden="1" customHeight="1" x14ac:dyDescent="0.2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BD5" s="37"/>
    </row>
    <row r="6" spans="1:56" s="14" customFormat="1" ht="11.25" hidden="1" customHeight="1" x14ac:dyDescent="0.2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BD6" s="15"/>
    </row>
    <row r="7" spans="1:56" x14ac:dyDescent="0.2">
      <c r="A7" s="16"/>
    </row>
    <row r="8" spans="1:56" s="38" customFormat="1" ht="18.75" x14ac:dyDescent="0.3">
      <c r="A8" s="95" t="s">
        <v>95</v>
      </c>
      <c r="B8" s="95"/>
      <c r="C8" s="95"/>
      <c r="D8" s="95"/>
      <c r="E8" s="95"/>
    </row>
    <row r="9" spans="1:56" s="38" customFormat="1" ht="18.75" x14ac:dyDescent="0.3">
      <c r="A9" s="95" t="s">
        <v>123</v>
      </c>
      <c r="B9" s="95"/>
      <c r="C9" s="95"/>
      <c r="D9" s="95"/>
      <c r="E9" s="95"/>
    </row>
    <row r="10" spans="1:56" ht="8.4499999999999993" customHeight="1" x14ac:dyDescent="0.2">
      <c r="C10" s="39"/>
    </row>
    <row r="11" spans="1:56" x14ac:dyDescent="0.2">
      <c r="C11" s="39"/>
    </row>
    <row r="12" spans="1:56" s="26" customFormat="1" ht="15.75" x14ac:dyDescent="0.2">
      <c r="A12" s="96" t="s">
        <v>43</v>
      </c>
      <c r="B12" s="96" t="s">
        <v>96</v>
      </c>
      <c r="C12" s="102" t="s">
        <v>122</v>
      </c>
      <c r="D12" s="103"/>
      <c r="E12" s="104"/>
    </row>
    <row r="13" spans="1:56" s="26" customFormat="1" ht="15.75" customHeight="1" x14ac:dyDescent="0.2">
      <c r="A13" s="97"/>
      <c r="B13" s="97"/>
      <c r="C13" s="105" t="s">
        <v>97</v>
      </c>
      <c r="D13" s="105" t="s">
        <v>98</v>
      </c>
      <c r="E13" s="105" t="s">
        <v>99</v>
      </c>
    </row>
    <row r="14" spans="1:56" s="26" customFormat="1" ht="15.75" x14ac:dyDescent="0.2">
      <c r="A14" s="97"/>
      <c r="B14" s="97"/>
      <c r="C14" s="106"/>
      <c r="D14" s="106"/>
      <c r="E14" s="106"/>
    </row>
    <row r="15" spans="1:56" s="26" customFormat="1" ht="20.25" customHeight="1" x14ac:dyDescent="0.2">
      <c r="A15" s="97"/>
      <c r="B15" s="97"/>
      <c r="C15" s="106"/>
      <c r="D15" s="106"/>
      <c r="E15" s="106"/>
    </row>
    <row r="16" spans="1:56" s="26" customFormat="1" ht="24" customHeight="1" x14ac:dyDescent="0.2">
      <c r="A16" s="97"/>
      <c r="B16" s="97"/>
      <c r="C16" s="106"/>
      <c r="D16" s="106"/>
      <c r="E16" s="106"/>
    </row>
    <row r="17" spans="1:5" s="26" customFormat="1" ht="1.9" customHeight="1" x14ac:dyDescent="0.2">
      <c r="A17" s="41"/>
      <c r="B17" s="41"/>
      <c r="C17" s="41"/>
      <c r="D17" s="41"/>
      <c r="E17" s="42"/>
    </row>
    <row r="18" spans="1:5" s="26" customFormat="1" ht="15.75" x14ac:dyDescent="0.2">
      <c r="A18" s="24">
        <v>1</v>
      </c>
      <c r="B18" s="24">
        <v>2</v>
      </c>
      <c r="C18" s="24">
        <v>3</v>
      </c>
      <c r="D18" s="24">
        <v>4</v>
      </c>
      <c r="E18" s="25">
        <v>5</v>
      </c>
    </row>
    <row r="19" spans="1:5" s="48" customFormat="1" ht="59.25" customHeight="1" x14ac:dyDescent="0.2">
      <c r="A19" s="43" t="s">
        <v>2</v>
      </c>
      <c r="B19" s="44" t="s">
        <v>100</v>
      </c>
      <c r="C19" s="45">
        <v>9449.64</v>
      </c>
      <c r="D19" s="46">
        <v>174</v>
      </c>
      <c r="E19" s="47">
        <f>C19/D19</f>
        <v>54.30827586206896</v>
      </c>
    </row>
    <row r="20" spans="1:5" s="26" customFormat="1" ht="15.75" x14ac:dyDescent="0.2">
      <c r="A20" s="49"/>
      <c r="B20" s="50" t="s">
        <v>101</v>
      </c>
      <c r="C20" s="51">
        <f>C19</f>
        <v>9449.64</v>
      </c>
      <c r="D20" s="52">
        <f>D19</f>
        <v>174</v>
      </c>
      <c r="E20" s="53">
        <f>C20/D20</f>
        <v>54.30827586206896</v>
      </c>
    </row>
    <row r="21" spans="1:5" s="26" customFormat="1" ht="15.75" x14ac:dyDescent="0.2">
      <c r="A21" s="49"/>
      <c r="B21" s="50" t="s">
        <v>102</v>
      </c>
      <c r="C21" s="51">
        <f>C19</f>
        <v>9449.64</v>
      </c>
      <c r="D21" s="52">
        <f>D20</f>
        <v>174</v>
      </c>
      <c r="E21" s="53">
        <f>C21/D21</f>
        <v>54.30827586206896</v>
      </c>
    </row>
    <row r="22" spans="1:5" s="48" customFormat="1" ht="61.5" customHeight="1" x14ac:dyDescent="0.2">
      <c r="A22" s="43" t="s">
        <v>4</v>
      </c>
      <c r="B22" s="44" t="s">
        <v>103</v>
      </c>
      <c r="C22" s="54" t="s">
        <v>104</v>
      </c>
      <c r="D22" s="54" t="s">
        <v>104</v>
      </c>
      <c r="E22" s="55" t="s">
        <v>104</v>
      </c>
    </row>
    <row r="23" spans="1:5" s="48" customFormat="1" ht="52.5" customHeight="1" x14ac:dyDescent="0.2">
      <c r="A23" s="43" t="s">
        <v>6</v>
      </c>
      <c r="B23" s="44" t="s">
        <v>105</v>
      </c>
      <c r="C23" s="54" t="s">
        <v>104</v>
      </c>
      <c r="D23" s="54" t="s">
        <v>104</v>
      </c>
      <c r="E23" s="55" t="s">
        <v>104</v>
      </c>
    </row>
    <row r="24" spans="1:5" s="26" customFormat="1" ht="15" customHeight="1" x14ac:dyDescent="0.2">
      <c r="A24" s="56" t="s">
        <v>106</v>
      </c>
      <c r="B24" s="56" t="s">
        <v>107</v>
      </c>
      <c r="C24" s="57"/>
      <c r="D24" s="57"/>
      <c r="E24" s="25"/>
    </row>
    <row r="25" spans="1:5" s="26" customFormat="1" ht="15" customHeight="1" x14ac:dyDescent="0.2">
      <c r="A25" s="56" t="s">
        <v>108</v>
      </c>
      <c r="B25" s="56" t="s">
        <v>109</v>
      </c>
      <c r="C25" s="57"/>
      <c r="D25" s="57"/>
      <c r="E25" s="25"/>
    </row>
    <row r="26" spans="1:5" s="26" customFormat="1" ht="15" customHeight="1" x14ac:dyDescent="0.2">
      <c r="A26" s="56" t="s">
        <v>110</v>
      </c>
      <c r="B26" s="56" t="s">
        <v>111</v>
      </c>
      <c r="C26" s="57"/>
      <c r="D26" s="57"/>
      <c r="E26" s="25"/>
    </row>
    <row r="27" spans="1:5" s="26" customFormat="1" ht="85.5" customHeight="1" x14ac:dyDescent="0.2">
      <c r="A27" s="58" t="s">
        <v>112</v>
      </c>
      <c r="B27" s="59" t="s">
        <v>113</v>
      </c>
      <c r="C27" s="60"/>
      <c r="D27" s="60"/>
      <c r="E27" s="40"/>
    </row>
    <row r="28" spans="1:5" s="26" customFormat="1" ht="54" customHeight="1" x14ac:dyDescent="0.2">
      <c r="A28" s="58" t="s">
        <v>114</v>
      </c>
      <c r="B28" s="59" t="s">
        <v>115</v>
      </c>
      <c r="C28" s="60"/>
      <c r="D28" s="60"/>
      <c r="E28" s="25"/>
    </row>
    <row r="29" spans="1:5" s="48" customFormat="1" ht="31.5" x14ac:dyDescent="0.2">
      <c r="A29" s="43" t="s">
        <v>8</v>
      </c>
      <c r="B29" s="44" t="s">
        <v>116</v>
      </c>
      <c r="C29" s="54">
        <v>4832.78</v>
      </c>
      <c r="D29" s="61">
        <f>D21</f>
        <v>174</v>
      </c>
      <c r="E29" s="47">
        <f t="shared" ref="E29:E40" si="0">C29/D29</f>
        <v>27.774597701149425</v>
      </c>
    </row>
    <row r="30" spans="1:5" s="26" customFormat="1" ht="15.75" x14ac:dyDescent="0.2">
      <c r="A30" s="49"/>
      <c r="B30" s="50" t="s">
        <v>101</v>
      </c>
      <c r="C30" s="51">
        <f>C29</f>
        <v>4832.78</v>
      </c>
      <c r="D30" s="52">
        <f>D20</f>
        <v>174</v>
      </c>
      <c r="E30" s="53">
        <f t="shared" si="0"/>
        <v>27.774597701149425</v>
      </c>
    </row>
    <row r="31" spans="1:5" s="26" customFormat="1" ht="15.75" x14ac:dyDescent="0.2">
      <c r="A31" s="49"/>
      <c r="B31" s="50" t="s">
        <v>102</v>
      </c>
      <c r="C31" s="51">
        <f>C29</f>
        <v>4832.78</v>
      </c>
      <c r="D31" s="52">
        <f>D30</f>
        <v>174</v>
      </c>
      <c r="E31" s="62">
        <f t="shared" si="0"/>
        <v>27.774597701149425</v>
      </c>
    </row>
    <row r="32" spans="1:5" s="48" customFormat="1" ht="97.5" customHeight="1" x14ac:dyDescent="0.2">
      <c r="A32" s="43" t="s">
        <v>10</v>
      </c>
      <c r="B32" s="44" t="s">
        <v>117</v>
      </c>
      <c r="C32" s="54">
        <v>2093.9</v>
      </c>
      <c r="D32" s="61">
        <f>D29</f>
        <v>174</v>
      </c>
      <c r="E32" s="47">
        <f t="shared" si="0"/>
        <v>12.033908045977013</v>
      </c>
    </row>
    <row r="33" spans="1:5" s="26" customFormat="1" ht="15.75" x14ac:dyDescent="0.2">
      <c r="A33" s="49"/>
      <c r="B33" s="50" t="s">
        <v>101</v>
      </c>
      <c r="C33" s="51">
        <f>C32</f>
        <v>2093.9</v>
      </c>
      <c r="D33" s="52">
        <f>D30</f>
        <v>174</v>
      </c>
      <c r="E33" s="53">
        <f t="shared" si="0"/>
        <v>12.033908045977013</v>
      </c>
    </row>
    <row r="34" spans="1:5" s="26" customFormat="1" ht="15.75" x14ac:dyDescent="0.2">
      <c r="A34" s="49"/>
      <c r="B34" s="50" t="s">
        <v>102</v>
      </c>
      <c r="C34" s="51">
        <v>0</v>
      </c>
      <c r="D34" s="52">
        <f>D31</f>
        <v>174</v>
      </c>
      <c r="E34" s="62">
        <f t="shared" si="0"/>
        <v>0</v>
      </c>
    </row>
    <row r="35" spans="1:5" s="48" customFormat="1" ht="61.5" customHeight="1" x14ac:dyDescent="0.2">
      <c r="A35" s="43" t="s">
        <v>12</v>
      </c>
      <c r="B35" s="44" t="s">
        <v>118</v>
      </c>
      <c r="C35" s="54">
        <v>5354.86</v>
      </c>
      <c r="D35" s="61">
        <f>D32</f>
        <v>174</v>
      </c>
      <c r="E35" s="47">
        <f t="shared" si="0"/>
        <v>30.775057471264365</v>
      </c>
    </row>
    <row r="36" spans="1:5" s="26" customFormat="1" ht="15.75" x14ac:dyDescent="0.2">
      <c r="A36" s="49"/>
      <c r="B36" s="50" t="s">
        <v>101</v>
      </c>
      <c r="C36" s="51">
        <f>C35</f>
        <v>5354.86</v>
      </c>
      <c r="D36" s="52">
        <f>D34</f>
        <v>174</v>
      </c>
      <c r="E36" s="53">
        <f t="shared" si="0"/>
        <v>30.775057471264365</v>
      </c>
    </row>
    <row r="37" spans="1:5" s="26" customFormat="1" ht="15.75" x14ac:dyDescent="0.2">
      <c r="A37" s="63"/>
      <c r="B37" s="64" t="s">
        <v>102</v>
      </c>
      <c r="C37" s="65">
        <f>C35</f>
        <v>5354.86</v>
      </c>
      <c r="D37" s="66">
        <f>D36</f>
        <v>174</v>
      </c>
      <c r="E37" s="62">
        <f t="shared" si="0"/>
        <v>30.775057471264365</v>
      </c>
    </row>
    <row r="38" spans="1:5" s="38" customFormat="1" ht="17.25" x14ac:dyDescent="0.3">
      <c r="A38" s="67"/>
      <c r="B38" s="67" t="s">
        <v>119</v>
      </c>
      <c r="C38" s="68">
        <f>C35+C32+C29+C19</f>
        <v>21731.18</v>
      </c>
      <c r="D38" s="69">
        <f>D35</f>
        <v>174</v>
      </c>
      <c r="E38" s="70">
        <f t="shared" si="0"/>
        <v>124.89183908045977</v>
      </c>
    </row>
    <row r="39" spans="1:5" s="26" customFormat="1" ht="15.75" x14ac:dyDescent="0.2">
      <c r="A39" s="71"/>
      <c r="B39" s="72" t="s">
        <v>101</v>
      </c>
      <c r="C39" s="73">
        <f>(C36+C33+C30+C20)</f>
        <v>21731.18</v>
      </c>
      <c r="D39" s="74">
        <f>D37</f>
        <v>174</v>
      </c>
      <c r="E39" s="53">
        <f t="shared" si="0"/>
        <v>124.89183908045977</v>
      </c>
    </row>
    <row r="40" spans="1:5" s="26" customFormat="1" ht="15.75" x14ac:dyDescent="0.2">
      <c r="A40" s="75"/>
      <c r="B40" s="76" t="s">
        <v>102</v>
      </c>
      <c r="C40" s="77">
        <f>C37+C34+C31+C21</f>
        <v>19637.28</v>
      </c>
      <c r="D40" s="78">
        <f>D39</f>
        <v>174</v>
      </c>
      <c r="E40" s="62">
        <f t="shared" si="0"/>
        <v>112.85793103448275</v>
      </c>
    </row>
    <row r="41" spans="1:5" s="13" customFormat="1" ht="18.75" x14ac:dyDescent="0.3">
      <c r="A41" s="12"/>
    </row>
    <row r="42" spans="1:5" s="13" customFormat="1" ht="18.75" x14ac:dyDescent="0.3">
      <c r="A42" s="12"/>
      <c r="C42" s="79"/>
      <c r="D42" s="79"/>
    </row>
    <row r="43" spans="1:5" s="13" customFormat="1" ht="18.75" x14ac:dyDescent="0.3">
      <c r="C43" s="80"/>
      <c r="D43" s="80"/>
    </row>
    <row r="44" spans="1:5" s="13" customFormat="1" ht="18.75" x14ac:dyDescent="0.3">
      <c r="A44" s="7"/>
      <c r="B44" s="7"/>
      <c r="C44" s="7"/>
      <c r="D44" s="7"/>
      <c r="E44" s="7"/>
    </row>
    <row r="45" spans="1:5" s="13" customFormat="1" ht="18.75" x14ac:dyDescent="0.3">
      <c r="E45" s="12"/>
    </row>
    <row r="46" spans="1:5" s="13" customFormat="1" ht="17.25" customHeight="1" x14ac:dyDescent="0.3">
      <c r="A46" s="12"/>
      <c r="E46" s="12"/>
    </row>
    <row r="48" spans="1:5" ht="18.75" x14ac:dyDescent="0.3">
      <c r="A48" s="7"/>
      <c r="E48" s="7"/>
    </row>
  </sheetData>
  <mergeCells count="8">
    <mergeCell ref="A8:E8"/>
    <mergeCell ref="A9:E9"/>
    <mergeCell ref="A12:A16"/>
    <mergeCell ref="B12:B16"/>
    <mergeCell ref="C12:E12"/>
    <mergeCell ref="C13:C16"/>
    <mergeCell ref="D13:D16"/>
    <mergeCell ref="E13:E16"/>
  </mergeCells>
  <printOptions horizontalCentered="1"/>
  <pageMargins left="0.39370078740157483" right="0.39370078740157483" top="0.39370078740157483" bottom="0.39370078740157483" header="0.27559055118110237" footer="0.27559055118110237"/>
  <pageSetup paperSize="9" scale="77" orientation="portrait" r:id="rId1"/>
  <headerFooter alignWithMargins="0">
    <oddHeader xml:space="preserve">&amp;L&amp;6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прог свед Прил 2</vt:lpstr>
      <vt:lpstr>ставки Прил 3</vt:lpstr>
      <vt:lpstr>НВВ Прил 5</vt:lpstr>
      <vt:lpstr>мероприятия Прил 4</vt:lpstr>
      <vt:lpstr>'мероприятия Прил 4'!Область_печати</vt:lpstr>
      <vt:lpstr>'НВВ Прил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Юлия Леонидовна</dc:creator>
  <cp:lastModifiedBy>Тихонова Юлия Леонидовна</cp:lastModifiedBy>
  <cp:lastPrinted>2017-10-19T12:55:09Z</cp:lastPrinted>
  <dcterms:created xsi:type="dcterms:W3CDTF">2016-10-04T12:23:47Z</dcterms:created>
  <dcterms:modified xsi:type="dcterms:W3CDTF">2017-10-20T11:23:08Z</dcterms:modified>
</cp:coreProperties>
</file>