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1565" activeTab="0"/>
  </bookViews>
  <sheets>
    <sheet name="Таблица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<sst xmlns="http://schemas.openxmlformats.org/spreadsheetml/2006/main" count="67" uniqueCount="57">
  <si>
    <t>Таблица 5 -  Программа снижения потерь электроэнергии</t>
  </si>
  <si>
    <t>наименование предприятия</t>
  </si>
  <si>
    <t>№ п/п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</si>
  <si>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</si>
  <si>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</si>
  <si>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</si>
  <si>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</si>
  <si>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</si>
  <si>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</si>
  <si>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</si>
  <si>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Организационные мероприятия</t>
  </si>
  <si>
    <t>1.1</t>
  </si>
  <si>
    <t xml:space="preserve">Ремонт сетей наружнего и внутреннего освещения объектов ОАО </t>
  </si>
  <si>
    <t>2015г.</t>
  </si>
  <si>
    <t>ЦЭС, службы ОАО "КАМАЗ"</t>
  </si>
  <si>
    <t>КАМАЗ, ООО "КАМАЗ-Энерго"</t>
  </si>
  <si>
    <t>1.2</t>
  </si>
  <si>
    <t>Капитальный ремонт кабельных линий МССК 110кВ от ПП к ГПП-16,23</t>
  </si>
  <si>
    <t>2019г.</t>
  </si>
  <si>
    <t>2020г.</t>
  </si>
  <si>
    <t>ЦЭС</t>
  </si>
  <si>
    <t>3,51 км</t>
  </si>
  <si>
    <t>Технические мероприятия</t>
  </si>
  <si>
    <t>2.1</t>
  </si>
  <si>
    <t>Отключение недогруженных трансформаторов   на</t>
  </si>
  <si>
    <t>2008г.</t>
  </si>
  <si>
    <t>2013г.</t>
  </si>
  <si>
    <t>8 шт./162,16 МВА</t>
  </si>
  <si>
    <t>трансформаторных подстанциях</t>
  </si>
  <si>
    <t>2.2</t>
  </si>
  <si>
    <t xml:space="preserve">Планомерное проведение ретрофита на оборудование ,отработавшего </t>
  </si>
  <si>
    <t>2012г.</t>
  </si>
  <si>
    <t>ГПП-1,15,16,23,21,14,2,3,4,5</t>
  </si>
  <si>
    <t>свой нормативный срок , морально и физически устаревшего с заменой</t>
  </si>
  <si>
    <t>маломасляных выключателей на вакуумные</t>
  </si>
  <si>
    <t>Совершенствование систем расчетного и технического учета</t>
  </si>
  <si>
    <t>3.1</t>
  </si>
  <si>
    <t>Замена  индукционных счётчиков на электронные счётчики</t>
  </si>
  <si>
    <t>ПТД</t>
  </si>
  <si>
    <t>18 шт.</t>
  </si>
  <si>
    <t>3.2</t>
  </si>
  <si>
    <t>Проведение рейдов по выявлению безучётного и бездоговорного</t>
  </si>
  <si>
    <t>ПТД, ЦЭС</t>
  </si>
  <si>
    <t>4 раза в год</t>
  </si>
  <si>
    <t>потребления электроэнергии</t>
  </si>
  <si>
    <t>3.3</t>
  </si>
  <si>
    <t>Постоянный контроль за состоянием цепей учёта эл.энергии и поверкой средств учёта</t>
  </si>
  <si>
    <t>2014г.</t>
  </si>
  <si>
    <t>470 точек учёта</t>
  </si>
  <si>
    <t>Всего</t>
  </si>
  <si>
    <t>4.1</t>
  </si>
  <si>
    <t>СПРАВОЧНО:Всего в процентах от  фактических потерь электроэнергии</t>
  </si>
  <si>
    <t>4.2</t>
  </si>
  <si>
    <t>СПРАВОЧНО: Всего в процентах от  отпуска электроэнергии в сеть</t>
  </si>
  <si>
    <t xml:space="preserve">                                   Подпись</t>
  </si>
  <si>
    <t>Ф.И.О.</t>
  </si>
  <si>
    <t>Должность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</si>
</sst>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34" borderId="12" xfId="0" applyNumberFormat="1" applyFont="1" applyFill="1" applyBorder="1" applyAlignment="1" applyProtection="1">
      <alignment horizontal="center" vertical="center"/>
      <protection/>
    </xf>
    <xf numFmtId="49" fontId="0" fillId="34" borderId="13" xfId="0" applyNumberFormat="1" applyFont="1" applyFill="1" applyBorder="1" applyAlignment="1" applyProtection="1">
      <alignment horizontal="center" vertical="center"/>
      <protection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14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 wrapText="1"/>
    </xf>
    <xf numFmtId="49" fontId="0" fillId="34" borderId="15" xfId="0" applyNumberFormat="1" applyFont="1" applyFill="1" applyBorder="1" applyAlignment="1">
      <alignment horizontal="center" wrapText="1"/>
    </xf>
    <xf numFmtId="49" fontId="0" fillId="34" borderId="18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9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wrapText="1"/>
    </xf>
    <xf numFmtId="49" fontId="0" fillId="34" borderId="21" xfId="0" applyNumberFormat="1" applyFont="1" applyFill="1" applyBorder="1" applyAlignment="1">
      <alignment horizontal="center" wrapText="1"/>
    </xf>
    <xf numFmtId="0" fontId="20" fillId="34" borderId="22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0" fontId="20" fillId="34" borderId="13" xfId="0" applyNumberFormat="1" applyFont="1" applyFill="1" applyBorder="1" applyAlignment="1">
      <alignment horizontal="center"/>
    </xf>
    <xf numFmtId="0" fontId="20" fillId="34" borderId="24" xfId="0" applyNumberFormat="1" applyFont="1" applyFill="1" applyBorder="1" applyAlignment="1">
      <alignment horizontal="center"/>
    </xf>
    <xf numFmtId="0" fontId="20" fillId="34" borderId="25" xfId="0" applyNumberFormat="1" applyFont="1" applyFill="1" applyBorder="1" applyAlignment="1">
      <alignment horizontal="center"/>
    </xf>
    <xf numFmtId="0" fontId="20" fillId="34" borderId="26" xfId="0" applyNumberFormat="1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1" fontId="0" fillId="34" borderId="17" xfId="0" applyNumberFormat="1" applyFont="1" applyFill="1" applyBorder="1" applyAlignment="1" applyProtection="1">
      <alignment/>
      <protection/>
    </xf>
    <xf numFmtId="1" fontId="0" fillId="34" borderId="18" xfId="0" applyNumberFormat="1" applyFont="1" applyFill="1" applyBorder="1" applyAlignment="1" applyProtection="1">
      <alignment/>
      <protection/>
    </xf>
    <xf numFmtId="49" fontId="0" fillId="34" borderId="27" xfId="0" applyNumberFormat="1" applyFont="1" applyFill="1" applyBorder="1" applyAlignment="1">
      <alignment/>
    </xf>
    <xf numFmtId="49" fontId="0" fillId="34" borderId="28" xfId="0" applyNumberFormat="1" applyFont="1" applyFill="1" applyBorder="1" applyAlignment="1">
      <alignment/>
    </xf>
    <xf numFmtId="49" fontId="0" fillId="34" borderId="29" xfId="0" applyNumberFormat="1" applyFont="1" applyFill="1" applyBorder="1" applyAlignment="1">
      <alignment/>
    </xf>
    <xf numFmtId="2" fontId="0" fillId="34" borderId="28" xfId="0" applyNumberFormat="1" applyFont="1" applyFill="1" applyBorder="1" applyAlignment="1" applyProtection="1">
      <alignment/>
      <protection/>
    </xf>
    <xf numFmtId="2" fontId="0" fillId="34" borderId="30" xfId="0" applyNumberFormat="1" applyFont="1" applyFill="1" applyBorder="1" applyAlignment="1" applyProtection="1">
      <alignment/>
      <protection/>
    </xf>
    <xf numFmtId="0" fontId="20" fillId="34" borderId="27" xfId="0" applyNumberFormat="1" applyFont="1" applyFill="1" applyBorder="1" applyAlignment="1">
      <alignment horizontal="center"/>
    </xf>
    <xf numFmtId="164" fontId="0" fillId="34" borderId="28" xfId="0" applyNumberFormat="1" applyFont="1" applyFill="1" applyBorder="1" applyAlignment="1" applyProtection="1">
      <alignment/>
      <protection/>
    </xf>
    <xf numFmtId="49" fontId="0" fillId="34" borderId="29" xfId="0" applyNumberFormat="1" applyFont="1" applyFill="1" applyBorder="1" applyAlignment="1">
      <alignment wrapText="1"/>
    </xf>
    <xf numFmtId="49" fontId="0" fillId="34" borderId="28" xfId="0" applyNumberFormat="1" applyFont="1" applyFill="1" applyBorder="1" applyAlignment="1">
      <alignment wrapText="1"/>
    </xf>
    <xf numFmtId="49" fontId="0" fillId="35" borderId="28" xfId="0" applyNumberFormat="1" applyFont="1" applyFill="1" applyBorder="1" applyAlignment="1">
      <alignment/>
    </xf>
    <xf numFmtId="49" fontId="0" fillId="35" borderId="29" xfId="0" applyNumberFormat="1" applyFont="1" applyFill="1" applyBorder="1" applyAlignment="1">
      <alignment/>
    </xf>
    <xf numFmtId="164" fontId="0" fillId="34" borderId="30" xfId="0" applyNumberFormat="1" applyFont="1" applyFill="1" applyBorder="1" applyAlignment="1" applyProtection="1">
      <alignment/>
      <protection/>
    </xf>
    <xf numFmtId="49" fontId="0" fillId="34" borderId="27" xfId="0" applyNumberFormat="1" applyFont="1" applyFill="1" applyBorder="1" applyAlignment="1">
      <alignment vertical="center"/>
    </xf>
    <xf numFmtId="49" fontId="0" fillId="34" borderId="31" xfId="0" applyNumberFormat="1" applyFont="1" applyFill="1" applyBorder="1" applyAlignment="1">
      <alignment vertical="center"/>
    </xf>
    <xf numFmtId="49" fontId="0" fillId="34" borderId="32" xfId="0" applyNumberFormat="1" applyFont="1" applyFill="1" applyBorder="1" applyAlignment="1">
      <alignment wrapText="1"/>
    </xf>
    <xf numFmtId="49" fontId="0" fillId="35" borderId="32" xfId="0" applyNumberFormat="1" applyFont="1" applyFill="1" applyBorder="1" applyAlignment="1">
      <alignment/>
    </xf>
    <xf numFmtId="49" fontId="0" fillId="35" borderId="33" xfId="0" applyNumberFormat="1" applyFont="1" applyFill="1" applyBorder="1" applyAlignment="1">
      <alignment/>
    </xf>
    <xf numFmtId="2" fontId="0" fillId="34" borderId="32" xfId="0" applyNumberFormat="1" applyFont="1" applyFill="1" applyBorder="1" applyAlignment="1" applyProtection="1">
      <alignment/>
      <protection/>
    </xf>
    <xf numFmtId="2" fontId="0" fillId="34" borderId="34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justify" vertical="top" wrapText="1"/>
      <protection/>
    </xf>
    <xf numFmtId="0" fontId="21" fillId="33" borderId="10" xfId="0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top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OC\Energia\2015%20&#1075;&#1086;&#1076;\&#1056;&#1072;&#1089;&#1095;&#1105;&#1090;%20&#1087;&#1086;&#1090;&#1077;&#1088;&#1100;%20&#1101;&#1083;&#1077;&#1082;&#1090;&#1088;&#1086;&#1101;&#1085;&#1077;&#1088;&#1075;&#1080;&#1080;%20&#1085;&#1072;%202015&#1075;&#1086;&#1076;%20&#1050;&#1040;&#1052;&#1040;&#1047;-&#1069;&#1085;&#1077;&#1088;&#1075;&#1086;\&#1053;&#1086;&#1088;&#1084;&#1072;&#1090;&#1080;&#1074;&#1085;&#1099;&#1077;_&#1090;&#1072;&#1073;&#1083;&#1080;&#1094;&#1099;%20(&#1087;&#1088;&#1080;&#1083;.&#8470;%205)_&#1052;&#1072;&#1082;&#1077;&#1090;_&#1040;&#1073;&#1086;&#1085;&#1077;&#1085;&#1090;&#1099;%20&#1050;&#1040;&#1052;&#1040;&#1047;-&#1101;&#1085;&#1077;&#1088;&#1075;&#1086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Предложение на утверждение"/>
      <sheetName val="Динамика основных показателей"/>
      <sheetName val="Т.3 Стр. и дин. БЭ"/>
      <sheetName val="Т.4 стр. и дин. ПЭ"/>
      <sheetName val="Т-5"/>
      <sheetName val="Лист1"/>
    </sheetNames>
    <sheetDataSet>
      <sheetData sheetId="1">
        <row r="4">
          <cell r="B4" t="str">
            <v>ООО"КАМАЗ-Энерго"</v>
          </cell>
        </row>
        <row r="8">
          <cell r="F8" t="str">
            <v>2013</v>
          </cell>
          <cell r="G8" t="str">
            <v>2014</v>
          </cell>
          <cell r="H8" t="str">
            <v>2015</v>
          </cell>
        </row>
        <row r="21">
          <cell r="G21">
            <v>2101405</v>
          </cell>
        </row>
        <row r="26">
          <cell r="G26">
            <v>22851.25549999997</v>
          </cell>
        </row>
        <row r="37">
          <cell r="D37" t="str">
            <v>Р.Г.Шакиров</v>
          </cell>
          <cell r="G37" t="str">
            <v>Генеральный директор</v>
          </cell>
        </row>
      </sheetData>
      <sheetData sheetId="2">
        <row r="31">
          <cell r="E31">
            <v>1847299.684</v>
          </cell>
        </row>
        <row r="39">
          <cell r="E39">
            <v>22562.97349999992</v>
          </cell>
        </row>
      </sheetData>
      <sheetData sheetId="3">
        <row r="31">
          <cell r="E31">
            <v>1848652</v>
          </cell>
        </row>
        <row r="39">
          <cell r="E39">
            <v>22565.52799999993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C23" sqref="C23"/>
    </sheetView>
  </sheetViews>
  <sheetFormatPr defaultColWidth="9.16015625" defaultRowHeight="12.75"/>
  <cols>
    <col min="1" max="1" width="4.5" style="0" customWidth="1"/>
    <col min="2" max="2" width="7.83203125" style="0" customWidth="1"/>
    <col min="3" max="3" width="68.33203125" style="0" customWidth="1"/>
    <col min="4" max="4" width="10" style="0" customWidth="1"/>
    <col min="5" max="5" width="12.33203125" style="0" customWidth="1"/>
    <col min="6" max="6" width="21.5" style="0" customWidth="1"/>
    <col min="7" max="7" width="16.83203125" style="0" customWidth="1"/>
    <col min="8" max="8" width="11.5" style="0" customWidth="1"/>
    <col min="9" max="9" width="10.5" style="0" customWidth="1"/>
    <col min="10" max="10" width="11.83203125" style="0" customWidth="1"/>
    <col min="11" max="11" width="10.16015625" style="0" customWidth="1"/>
    <col min="12" max="13" width="10" style="0" customWidth="1"/>
    <col min="14" max="14" width="9.16015625" style="0" customWidth="1"/>
    <col min="15" max="15" width="10" style="0" customWidth="1"/>
    <col min="16" max="16" width="6.5" style="0" customWidth="1"/>
    <col min="17" max="17" width="10" style="0" customWidth="1"/>
    <col min="18" max="18" width="6.5" style="0" customWidth="1"/>
    <col min="19" max="19" width="10" style="0" customWidth="1"/>
    <col min="20" max="20" width="6.5" style="0" customWidth="1"/>
    <col min="21" max="21" width="10" style="0" customWidth="1"/>
    <col min="22" max="22" width="6.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2" t="s">
        <v>0</v>
      </c>
      <c r="C2" s="3"/>
      <c r="D2" s="3"/>
      <c r="E2" s="3"/>
      <c r="F2" s="3"/>
      <c r="G2" s="1"/>
    </row>
    <row r="3" spans="1:23" ht="12.75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3"/>
      <c r="B4" s="5" t="str">
        <f>IF('[1]Таблица 1'!B4:H4&lt;&gt;"",'[1]Таблица 1'!B4:H4,"")</f>
        <v>ООО"КАМАЗ-Энерго"</v>
      </c>
      <c r="C4" s="5"/>
      <c r="D4" s="5"/>
      <c r="E4" s="5"/>
      <c r="F4" s="5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3"/>
      <c r="B5" s="6" t="s">
        <v>1</v>
      </c>
      <c r="C5" s="7"/>
      <c r="D5" s="7"/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8" ht="27" customHeight="1" thickBot="1">
      <c r="A7" s="4"/>
      <c r="B7" s="8" t="s">
        <v>2</v>
      </c>
      <c r="C7" s="9" t="s">
        <v>3</v>
      </c>
      <c r="D7" s="10" t="s">
        <v>4</v>
      </c>
      <c r="E7" s="11"/>
      <c r="F7" s="12" t="s">
        <v>5</v>
      </c>
      <c r="G7" s="13" t="s">
        <v>6</v>
      </c>
      <c r="H7" s="14" t="s">
        <v>7</v>
      </c>
      <c r="I7" s="15"/>
      <c r="J7" s="15"/>
      <c r="K7" s="15"/>
      <c r="L7" s="15"/>
      <c r="M7" s="16"/>
      <c r="N7" s="17"/>
      <c r="O7" s="18"/>
      <c r="P7" s="18"/>
      <c r="Q7" s="18"/>
      <c r="R7" s="18"/>
      <c r="S7" s="18"/>
      <c r="T7" s="18"/>
      <c r="U7" s="18"/>
      <c r="V7" s="18"/>
      <c r="W7" s="18"/>
      <c r="X7" s="19"/>
      <c r="Y7" s="19"/>
      <c r="Z7" s="19"/>
      <c r="AA7" s="19"/>
      <c r="AB7" s="19"/>
    </row>
    <row r="8" spans="1:28" ht="12.75" customHeight="1" thickBot="1">
      <c r="A8" s="4"/>
      <c r="B8" s="8"/>
      <c r="C8" s="9"/>
      <c r="D8" s="20" t="s">
        <v>8</v>
      </c>
      <c r="E8" s="21" t="s">
        <v>9</v>
      </c>
      <c r="F8" s="12"/>
      <c r="G8" s="13"/>
      <c r="H8" s="22" t="str">
        <f>'[1]Таблица 1'!F8</f>
        <v>2013</v>
      </c>
      <c r="I8" s="23" t="str">
        <f>'[1]Таблица 1'!G8</f>
        <v>2014</v>
      </c>
      <c r="J8" s="23" t="str">
        <f>'[1]Таблица 1'!H8</f>
        <v>2015</v>
      </c>
      <c r="K8" s="23">
        <f>'[1]Таблица 1'!H8+1</f>
        <v>2016</v>
      </c>
      <c r="L8" s="23">
        <f>K8+1</f>
        <v>2017</v>
      </c>
      <c r="M8" s="23">
        <f>L8+1</f>
        <v>2018</v>
      </c>
      <c r="N8" s="23">
        <f>M8+1</f>
        <v>2019</v>
      </c>
      <c r="O8" s="18"/>
      <c r="P8" s="18"/>
      <c r="Q8" s="18"/>
      <c r="R8" s="18"/>
      <c r="S8" s="18"/>
      <c r="T8" s="18"/>
      <c r="U8" s="18"/>
      <c r="V8" s="18"/>
      <c r="W8" s="18"/>
      <c r="X8" s="19"/>
      <c r="Y8" s="19"/>
      <c r="Z8" s="19"/>
      <c r="AA8" s="19"/>
      <c r="AB8" s="19"/>
    </row>
    <row r="9" spans="1:28" ht="13.5" thickBot="1">
      <c r="A9" s="4"/>
      <c r="B9" s="24">
        <v>1</v>
      </c>
      <c r="C9" s="25">
        <v>2</v>
      </c>
      <c r="D9" s="26">
        <v>3</v>
      </c>
      <c r="E9" s="26">
        <v>4</v>
      </c>
      <c r="F9" s="25">
        <v>5</v>
      </c>
      <c r="G9" s="25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6">
        <v>12</v>
      </c>
      <c r="N9" s="28">
        <v>13</v>
      </c>
      <c r="O9" s="18"/>
      <c r="P9" s="18"/>
      <c r="Q9" s="18"/>
      <c r="R9" s="18"/>
      <c r="S9" s="18"/>
      <c r="T9" s="18"/>
      <c r="U9" s="18"/>
      <c r="V9" s="18"/>
      <c r="W9" s="18"/>
      <c r="X9" s="19"/>
      <c r="Y9" s="19"/>
      <c r="Z9" s="19"/>
      <c r="AA9" s="19"/>
      <c r="AB9" s="19"/>
    </row>
    <row r="10" spans="1:28" ht="12.75">
      <c r="A10" s="4"/>
      <c r="B10" s="29">
        <v>1</v>
      </c>
      <c r="C10" s="30" t="s">
        <v>10</v>
      </c>
      <c r="D10" s="30"/>
      <c r="E10" s="30"/>
      <c r="F10" s="30"/>
      <c r="G10" s="31"/>
      <c r="H10" s="32"/>
      <c r="I10" s="32"/>
      <c r="J10" s="32"/>
      <c r="K10" s="32"/>
      <c r="L10" s="32"/>
      <c r="M10" s="32"/>
      <c r="N10" s="33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19"/>
      <c r="Z10" s="19"/>
      <c r="AA10" s="19"/>
      <c r="AB10" s="19"/>
    </row>
    <row r="11" spans="2:28" ht="12.75">
      <c r="B11" s="34" t="s">
        <v>11</v>
      </c>
      <c r="C11" s="35" t="s">
        <v>12</v>
      </c>
      <c r="D11" s="35" t="s">
        <v>13</v>
      </c>
      <c r="E11" s="35" t="s">
        <v>13</v>
      </c>
      <c r="F11" s="35" t="s">
        <v>14</v>
      </c>
      <c r="G11" s="36"/>
      <c r="H11" s="37"/>
      <c r="I11" s="37"/>
      <c r="J11" s="37"/>
      <c r="K11" s="37">
        <v>55</v>
      </c>
      <c r="L11" s="37">
        <v>55</v>
      </c>
      <c r="M11" s="37">
        <v>55</v>
      </c>
      <c r="N11" s="38">
        <v>55</v>
      </c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ht="12.75">
      <c r="B12" s="34"/>
      <c r="C12" s="35" t="s">
        <v>15</v>
      </c>
      <c r="D12" s="35"/>
      <c r="E12" s="35"/>
      <c r="F12" s="35"/>
      <c r="G12" s="36"/>
      <c r="H12" s="37"/>
      <c r="I12" s="37"/>
      <c r="J12" s="37"/>
      <c r="K12" s="37"/>
      <c r="L12" s="37"/>
      <c r="M12" s="37"/>
      <c r="N12" s="38"/>
      <c r="O12" s="18"/>
      <c r="P12" s="18"/>
      <c r="Q12" s="18"/>
      <c r="R12" s="18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ht="12.75">
      <c r="B13" s="34" t="s">
        <v>16</v>
      </c>
      <c r="C13" s="35" t="s">
        <v>17</v>
      </c>
      <c r="D13" s="35" t="s">
        <v>18</v>
      </c>
      <c r="E13" s="35" t="s">
        <v>19</v>
      </c>
      <c r="F13" s="35" t="s">
        <v>20</v>
      </c>
      <c r="G13" s="36" t="s">
        <v>21</v>
      </c>
      <c r="H13" s="37"/>
      <c r="I13" s="37"/>
      <c r="J13" s="37"/>
      <c r="K13" s="37"/>
      <c r="L13" s="37"/>
      <c r="M13" s="37"/>
      <c r="N13" s="38">
        <v>74.51</v>
      </c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8" ht="12.75">
      <c r="B14" s="39">
        <v>2</v>
      </c>
      <c r="C14" s="35" t="s">
        <v>22</v>
      </c>
      <c r="D14" s="35"/>
      <c r="E14" s="35"/>
      <c r="F14" s="35"/>
      <c r="G14" s="36"/>
      <c r="H14" s="37"/>
      <c r="I14" s="37"/>
      <c r="J14" s="37"/>
      <c r="K14" s="37"/>
      <c r="L14" s="37"/>
      <c r="M14" s="37"/>
      <c r="N14" s="38"/>
      <c r="O14" s="18"/>
      <c r="P14" s="18"/>
      <c r="Q14" s="18"/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2.75">
      <c r="B15" s="34" t="s">
        <v>23</v>
      </c>
      <c r="C15" s="35" t="s">
        <v>24</v>
      </c>
      <c r="D15" s="35" t="s">
        <v>25</v>
      </c>
      <c r="E15" s="35" t="s">
        <v>26</v>
      </c>
      <c r="F15" s="35" t="s">
        <v>20</v>
      </c>
      <c r="G15" s="36" t="s">
        <v>27</v>
      </c>
      <c r="H15" s="40">
        <v>58.275</v>
      </c>
      <c r="I15" s="40">
        <v>77.7</v>
      </c>
      <c r="J15" s="40">
        <v>77.7</v>
      </c>
      <c r="K15" s="40">
        <v>77.7</v>
      </c>
      <c r="L15" s="40">
        <v>77.7</v>
      </c>
      <c r="M15" s="40">
        <v>77.7</v>
      </c>
      <c r="N15" s="38">
        <v>77.7</v>
      </c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ht="12.75">
      <c r="B16" s="34"/>
      <c r="C16" s="35" t="s">
        <v>28</v>
      </c>
      <c r="D16" s="35"/>
      <c r="E16" s="35"/>
      <c r="F16" s="35"/>
      <c r="G16" s="36"/>
      <c r="H16" s="37"/>
      <c r="I16" s="37"/>
      <c r="J16" s="37"/>
      <c r="K16" s="37"/>
      <c r="L16" s="37"/>
      <c r="M16" s="37"/>
      <c r="N16" s="38"/>
      <c r="O16" s="18"/>
      <c r="P16" s="18"/>
      <c r="Q16" s="18"/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ht="38.25">
      <c r="B17" s="34" t="s">
        <v>29</v>
      </c>
      <c r="C17" s="35" t="s">
        <v>30</v>
      </c>
      <c r="D17" s="35" t="s">
        <v>31</v>
      </c>
      <c r="E17" s="35" t="s">
        <v>19</v>
      </c>
      <c r="F17" s="35" t="s">
        <v>20</v>
      </c>
      <c r="G17" s="41" t="s">
        <v>32</v>
      </c>
      <c r="H17" s="40">
        <v>1.24</v>
      </c>
      <c r="I17" s="40">
        <v>1.24</v>
      </c>
      <c r="J17" s="40">
        <v>1.24</v>
      </c>
      <c r="K17" s="40">
        <v>1.24</v>
      </c>
      <c r="L17" s="40">
        <v>2.706</v>
      </c>
      <c r="M17" s="40">
        <v>3.78</v>
      </c>
      <c r="N17" s="38">
        <v>3.78</v>
      </c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2:28" ht="12.75">
      <c r="B18" s="34"/>
      <c r="C18" s="35" t="s">
        <v>33</v>
      </c>
      <c r="D18" s="35"/>
      <c r="E18" s="35"/>
      <c r="F18" s="35"/>
      <c r="G18" s="36"/>
      <c r="H18" s="37"/>
      <c r="I18" s="37"/>
      <c r="J18" s="37"/>
      <c r="K18" s="37"/>
      <c r="L18" s="37"/>
      <c r="M18" s="37"/>
      <c r="N18" s="38"/>
      <c r="O18" s="18"/>
      <c r="P18" s="18"/>
      <c r="Q18" s="18"/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ht="12.75">
      <c r="B19" s="34"/>
      <c r="C19" s="35" t="s">
        <v>34</v>
      </c>
      <c r="D19" s="35"/>
      <c r="E19" s="35"/>
      <c r="F19" s="35"/>
      <c r="G19" s="36"/>
      <c r="H19" s="37"/>
      <c r="I19" s="37"/>
      <c r="J19" s="37"/>
      <c r="K19" s="37"/>
      <c r="L19" s="37"/>
      <c r="M19" s="37"/>
      <c r="N19" s="38"/>
      <c r="O19" s="18"/>
      <c r="P19" s="18"/>
      <c r="Q19" s="18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ht="12.75">
      <c r="B20" s="39">
        <v>3</v>
      </c>
      <c r="C20" s="35" t="s">
        <v>35</v>
      </c>
      <c r="D20" s="35"/>
      <c r="E20" s="35"/>
      <c r="F20" s="35"/>
      <c r="G20" s="36"/>
      <c r="H20" s="37"/>
      <c r="I20" s="37"/>
      <c r="J20" s="37"/>
      <c r="K20" s="37"/>
      <c r="L20" s="37"/>
      <c r="M20" s="37"/>
      <c r="N20" s="38"/>
      <c r="O20" s="18"/>
      <c r="P20" s="18"/>
      <c r="Q20" s="18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ht="12.75">
      <c r="B21" s="34" t="s">
        <v>36</v>
      </c>
      <c r="C21" s="35" t="s">
        <v>37</v>
      </c>
      <c r="D21" s="35" t="s">
        <v>13</v>
      </c>
      <c r="E21" s="35" t="s">
        <v>13</v>
      </c>
      <c r="F21" s="35" t="s">
        <v>38</v>
      </c>
      <c r="G21" s="36" t="s">
        <v>39</v>
      </c>
      <c r="H21" s="37"/>
      <c r="I21" s="37"/>
      <c r="J21" s="37">
        <f>0.092*18</f>
        <v>1.656</v>
      </c>
      <c r="K21" s="37">
        <f>0.092*18</f>
        <v>1.656</v>
      </c>
      <c r="L21" s="37">
        <f>0.092*18</f>
        <v>1.656</v>
      </c>
      <c r="M21" s="37">
        <f>0.092*18</f>
        <v>1.656</v>
      </c>
      <c r="N21" s="37">
        <f>0.092*18</f>
        <v>1.656</v>
      </c>
      <c r="O21" s="18"/>
      <c r="P21" s="18"/>
      <c r="Q21" s="18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12.75" customHeight="1">
      <c r="B22" s="34" t="s">
        <v>40</v>
      </c>
      <c r="C22" s="35" t="s">
        <v>41</v>
      </c>
      <c r="D22" s="35" t="s">
        <v>26</v>
      </c>
      <c r="E22" s="35" t="s">
        <v>18</v>
      </c>
      <c r="F22" s="35" t="s">
        <v>42</v>
      </c>
      <c r="G22" s="36" t="s">
        <v>43</v>
      </c>
      <c r="H22" s="40">
        <v>33</v>
      </c>
      <c r="I22" s="40">
        <v>44</v>
      </c>
      <c r="J22" s="40">
        <v>44</v>
      </c>
      <c r="K22" s="40">
        <v>44</v>
      </c>
      <c r="L22" s="40">
        <v>44</v>
      </c>
      <c r="M22" s="40">
        <v>44</v>
      </c>
      <c r="N22" s="40">
        <v>44</v>
      </c>
      <c r="O22" s="18"/>
      <c r="P22" s="18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ht="12" customHeight="1">
      <c r="B23" s="34"/>
      <c r="C23" s="42" t="s">
        <v>44</v>
      </c>
      <c r="D23" s="35"/>
      <c r="E23" s="35"/>
      <c r="F23" s="35"/>
      <c r="G23" s="36"/>
      <c r="H23" s="37"/>
      <c r="I23" s="37"/>
      <c r="J23" s="37"/>
      <c r="K23" s="37"/>
      <c r="L23" s="37"/>
      <c r="M23" s="37"/>
      <c r="N23" s="38"/>
      <c r="O23" s="18"/>
      <c r="P23" s="18"/>
      <c r="Q23" s="18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ht="27" customHeight="1">
      <c r="B24" s="34" t="s">
        <v>45</v>
      </c>
      <c r="C24" s="42" t="s">
        <v>46</v>
      </c>
      <c r="D24" s="35" t="s">
        <v>47</v>
      </c>
      <c r="E24" s="35" t="s">
        <v>18</v>
      </c>
      <c r="F24" s="35" t="s">
        <v>42</v>
      </c>
      <c r="G24" s="36" t="s">
        <v>48</v>
      </c>
      <c r="H24" s="37"/>
      <c r="I24" s="37">
        <v>5.88</v>
      </c>
      <c r="J24" s="37">
        <v>11.76</v>
      </c>
      <c r="K24" s="37">
        <v>11.76</v>
      </c>
      <c r="L24" s="37">
        <v>11.76</v>
      </c>
      <c r="M24" s="37">
        <v>11.76</v>
      </c>
      <c r="N24" s="38">
        <v>11.76</v>
      </c>
      <c r="O24" s="18"/>
      <c r="P24" s="18"/>
      <c r="Q24" s="18"/>
      <c r="R24" s="18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18" ht="12.75">
      <c r="B25" s="39">
        <v>4</v>
      </c>
      <c r="C25" s="35" t="s">
        <v>49</v>
      </c>
      <c r="D25" s="35"/>
      <c r="E25" s="35"/>
      <c r="F25" s="43"/>
      <c r="G25" s="44"/>
      <c r="H25" s="40">
        <f aca="true" t="shared" si="0" ref="H25:N25">SUM(H11:H23)</f>
        <v>92.515</v>
      </c>
      <c r="I25" s="40">
        <f t="shared" si="0"/>
        <v>122.94</v>
      </c>
      <c r="J25" s="40">
        <f t="shared" si="0"/>
        <v>124.596</v>
      </c>
      <c r="K25" s="40">
        <f t="shared" si="0"/>
        <v>179.596</v>
      </c>
      <c r="L25" s="40">
        <f t="shared" si="0"/>
        <v>181.06199999999998</v>
      </c>
      <c r="M25" s="40">
        <f t="shared" si="0"/>
        <v>182.136</v>
      </c>
      <c r="N25" s="45">
        <f t="shared" si="0"/>
        <v>256.64599999999996</v>
      </c>
      <c r="O25" s="4"/>
      <c r="P25" s="4"/>
      <c r="Q25" s="4"/>
      <c r="R25" s="4"/>
    </row>
    <row r="26" spans="2:18" ht="25.5">
      <c r="B26" s="46" t="s">
        <v>50</v>
      </c>
      <c r="C26" s="42" t="s">
        <v>51</v>
      </c>
      <c r="D26" s="43"/>
      <c r="E26" s="43"/>
      <c r="F26" s="43"/>
      <c r="G26" s="44"/>
      <c r="H26" s="37">
        <f>H25*100/'[1]Таблица 2'!E39</f>
        <v>0.41003017620882426</v>
      </c>
      <c r="I26" s="37">
        <f>I25*100/'[1]Таблица 1'!G26</f>
        <v>0.5380010739453688</v>
      </c>
      <c r="J26" s="37">
        <f>J25*100/'[1]Таблица 2А'!E39</f>
        <v>0.5521519372380757</v>
      </c>
      <c r="K26" s="37">
        <f>K25*100/'[1]Таблица 2'!E39</f>
        <v>0.7959766473155705</v>
      </c>
      <c r="L26" s="37">
        <f>L25*100/'[1]Таблица 2'!E39</f>
        <v>0.8024740178859875</v>
      </c>
      <c r="M26" s="37">
        <f>M25*100/'[1]Таблица 2'!E39</f>
        <v>0.8072340287950107</v>
      </c>
      <c r="N26" s="38">
        <f>N25*100/'[1]Таблица 2'!E39</f>
        <v>1.1374653256584326</v>
      </c>
      <c r="O26" s="4"/>
      <c r="P26" s="4"/>
      <c r="Q26" s="4"/>
      <c r="R26" s="4"/>
    </row>
    <row r="27" spans="2:14" ht="13.5" thickBot="1">
      <c r="B27" s="47" t="s">
        <v>52</v>
      </c>
      <c r="C27" s="48" t="s">
        <v>53</v>
      </c>
      <c r="D27" s="49"/>
      <c r="E27" s="49"/>
      <c r="F27" s="49"/>
      <c r="G27" s="50"/>
      <c r="H27" s="51">
        <f>H25*100/'[1]Таблица 2'!E31</f>
        <v>0.0050081208155503595</v>
      </c>
      <c r="I27" s="51">
        <f>I25*100/'[1]Таблица 1'!G21</f>
        <v>0.005850371537138248</v>
      </c>
      <c r="J27" s="51">
        <f>J25*100/'[1]Таблица 2А'!E31</f>
        <v>0.0067398298868581</v>
      </c>
      <c r="K27" s="51">
        <f>K25*100/'[1]Таблица 2'!E31</f>
        <v>0.009722082537854209</v>
      </c>
      <c r="L27" s="51">
        <f>L25*100/'[1]Таблица 2'!E31</f>
        <v>0.00980144161601015</v>
      </c>
      <c r="M27" s="51">
        <f>M25*100/'[1]Таблица 2'!E31</f>
        <v>0.009859580531384965</v>
      </c>
      <c r="N27" s="52">
        <f>N25*100/'[1]Таблица 2'!E31</f>
        <v>0.01389303545184821</v>
      </c>
    </row>
    <row r="28" spans="2:14" ht="12.7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18"/>
      <c r="M28" s="18"/>
      <c r="N28" s="18"/>
    </row>
    <row r="29" spans="2:14" ht="12.7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18"/>
      <c r="M29" s="18"/>
      <c r="N29" s="18"/>
    </row>
    <row r="30" spans="2:14" ht="18.75">
      <c r="B30" s="54"/>
      <c r="C30" s="54"/>
      <c r="D30" s="55" t="str">
        <f>'[1]Таблица 1'!D37</f>
        <v>Р.Г.Шакиров</v>
      </c>
      <c r="E30" s="56"/>
      <c r="F30" s="56"/>
      <c r="G30" s="57"/>
      <c r="H30" s="57"/>
      <c r="I30" s="58" t="str">
        <f>'[1]Таблица 1'!G37</f>
        <v>Генеральный директор</v>
      </c>
      <c r="J30" s="59"/>
      <c r="K30" s="60"/>
      <c r="L30" s="61"/>
      <c r="M30" s="61"/>
      <c r="N30" s="18"/>
    </row>
    <row r="31" spans="2:14" ht="12.75">
      <c r="B31" s="62" t="s">
        <v>54</v>
      </c>
      <c r="C31" s="62"/>
      <c r="D31" s="62" t="s">
        <v>55</v>
      </c>
      <c r="E31" s="62"/>
      <c r="F31" s="62"/>
      <c r="G31" s="63"/>
      <c r="H31" s="63"/>
      <c r="I31" s="64" t="s">
        <v>56</v>
      </c>
      <c r="J31" s="64"/>
      <c r="K31" s="65"/>
      <c r="L31" s="66"/>
      <c r="M31" s="67"/>
      <c r="N31" s="18"/>
    </row>
    <row r="32" spans="2:14" ht="12.7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8"/>
      <c r="M32" s="18"/>
      <c r="N32" s="18"/>
    </row>
    <row r="33" spans="2:14" ht="12.7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18"/>
      <c r="M33" s="18"/>
      <c r="N33" s="18"/>
    </row>
    <row r="34" spans="2:14" ht="12.7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18"/>
      <c r="M34" s="18"/>
      <c r="N34" s="18"/>
    </row>
    <row r="35" spans="2:14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18"/>
      <c r="M35" s="18"/>
      <c r="N35" s="18"/>
    </row>
    <row r="36" spans="2:14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4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2:14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sheetProtection/>
  <mergeCells count="11">
    <mergeCell ref="G7:G8"/>
    <mergeCell ref="H7:N7"/>
    <mergeCell ref="B31:C31"/>
    <mergeCell ref="D31:F31"/>
    <mergeCell ref="I31:J31"/>
    <mergeCell ref="B4:F4"/>
    <mergeCell ref="B5:F5"/>
    <mergeCell ref="B7:B8"/>
    <mergeCell ref="C7:C8"/>
    <mergeCell ref="D7:E7"/>
    <mergeCell ref="F7:F8"/>
  </mergeCells>
  <printOptions/>
  <pageMargins left="0.75" right="0.75" top="1" bottom="1" header="0.5" footer="0.5"/>
  <pageSetup fitToHeight="2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Нина Николаевна</dc:creator>
  <cp:keywords/>
  <dc:description/>
  <cp:lastModifiedBy>Лебедева Нина Николаевна</cp:lastModifiedBy>
  <dcterms:created xsi:type="dcterms:W3CDTF">2015-02-05T10:44:38Z</dcterms:created>
  <dcterms:modified xsi:type="dcterms:W3CDTF">2015-02-05T10:45:08Z</dcterms:modified>
  <cp:category/>
  <cp:version/>
  <cp:contentType/>
  <cp:contentStatus/>
</cp:coreProperties>
</file>